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HIVESERVER\Share1\Recursos_Humanos\RH\Transparencia\08_agosto_22\"/>
    </mc:Choice>
  </mc:AlternateContent>
  <xr:revisionPtr revIDLastSave="0" documentId="13_ncr:1_{1077A905-8391-4C60-8047-C608EC440584}" xr6:coauthVersionLast="47" xr6:coauthVersionMax="47" xr10:uidLastSave="{00000000-0000-0000-0000-000000000000}"/>
  <bookViews>
    <workbookView xWindow="-120" yWindow="-120" windowWidth="20730" windowHeight="11160" tabRatio="803" xr2:uid="{00000000-000D-0000-FFFF-FFFF00000000}"/>
  </bookViews>
  <sheets>
    <sheet name="Salarios_03_22" sheetId="14" r:id="rId1"/>
    <sheet name="calculos de horas" sheetId="11" state="hidden" r:id="rId2"/>
    <sheet name="calculos de horas reajuste" sheetId="12" state="hidden" r:id="rId3"/>
  </sheets>
  <definedNames>
    <definedName name="_xlnm._FilterDatabase" localSheetId="1" hidden="1">'calculos de horas'!$A$2:$L$14</definedName>
    <definedName name="_xlnm._FilterDatabase" localSheetId="2" hidden="1">'calculos de horas reajuste'!$A$2:$N$14</definedName>
    <definedName name="_xlnm.Print_Area" localSheetId="1">'calculos de horas'!$A$1:$L$14</definedName>
    <definedName name="_xlnm.Print_Area" localSheetId="2">'calculos de horas reajuste'!$A$1:$N$14</definedName>
    <definedName name="_xlnm.Print_Area" localSheetId="0">Salarios_03_22!$A$1:$D$64</definedName>
    <definedName name="_xlnm.Print_Titles" localSheetId="1">'calculos de horas'!$2:$2</definedName>
    <definedName name="_xlnm.Print_Titles" localSheetId="2">'calculos de horas reajuste'!$2:$2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2" l="1"/>
  <c r="E29" i="12" s="1"/>
  <c r="I29" i="12" s="1"/>
  <c r="J29" i="12" s="1"/>
  <c r="K29" i="12" s="1"/>
  <c r="D28" i="12"/>
  <c r="E28" i="12" s="1"/>
  <c r="I28" i="12" s="1"/>
  <c r="J28" i="12" s="1"/>
  <c r="K28" i="12" s="1"/>
  <c r="D27" i="12"/>
  <c r="E27" i="12" s="1"/>
  <c r="I27" i="12" s="1"/>
  <c r="J27" i="12" s="1"/>
  <c r="K27" i="12" s="1"/>
  <c r="D26" i="12"/>
  <c r="E26" i="12" s="1"/>
  <c r="I26" i="12" s="1"/>
  <c r="J26" i="12" s="1"/>
  <c r="K26" i="12" s="1"/>
  <c r="D25" i="12"/>
  <c r="E25" i="12" s="1"/>
  <c r="I25" i="12" s="1"/>
  <c r="J25" i="12" s="1"/>
  <c r="K25" i="12" s="1"/>
  <c r="D24" i="12"/>
  <c r="E24" i="12" s="1"/>
  <c r="I24" i="12" s="1"/>
  <c r="J24" i="12" s="1"/>
  <c r="K24" i="12" s="1"/>
  <c r="D23" i="12"/>
  <c r="E23" i="12" s="1"/>
  <c r="I23" i="12" s="1"/>
  <c r="J23" i="12" s="1"/>
  <c r="K23" i="12" s="1"/>
  <c r="D22" i="12"/>
  <c r="E22" i="12" s="1"/>
  <c r="I22" i="12" s="1"/>
  <c r="J22" i="12" s="1"/>
  <c r="K22" i="12" s="1"/>
  <c r="D21" i="12"/>
  <c r="E21" i="12" s="1"/>
  <c r="I21" i="12" s="1"/>
  <c r="J21" i="12" s="1"/>
  <c r="K21" i="12" s="1"/>
  <c r="D20" i="12"/>
  <c r="E20" i="12" s="1"/>
  <c r="I20" i="12" s="1"/>
  <c r="J20" i="12" s="1"/>
  <c r="K20" i="12" s="1"/>
  <c r="D19" i="12"/>
  <c r="E19" i="12" s="1"/>
  <c r="I19" i="12" s="1"/>
  <c r="J19" i="12" s="1"/>
  <c r="K19" i="12" s="1"/>
  <c r="D18" i="12"/>
  <c r="E18" i="12" s="1"/>
  <c r="I18" i="12" s="1"/>
  <c r="J18" i="12" s="1"/>
  <c r="K18" i="12" s="1"/>
  <c r="D4" i="12"/>
  <c r="E4" i="12" s="1"/>
  <c r="I4" i="12" s="1"/>
  <c r="J4" i="12" s="1"/>
  <c r="K4" i="12" s="1"/>
  <c r="D5" i="12"/>
  <c r="E5" i="12" s="1"/>
  <c r="I5" i="12" s="1"/>
  <c r="J5" i="12" s="1"/>
  <c r="K5" i="12" s="1"/>
  <c r="D6" i="12"/>
  <c r="E6" i="12" s="1"/>
  <c r="I6" i="12" s="1"/>
  <c r="J6" i="12" s="1"/>
  <c r="K6" i="12" s="1"/>
  <c r="D7" i="12"/>
  <c r="E7" i="12" s="1"/>
  <c r="I7" i="12" s="1"/>
  <c r="J7" i="12" s="1"/>
  <c r="K7" i="12" s="1"/>
  <c r="D8" i="12"/>
  <c r="E8" i="12" s="1"/>
  <c r="I8" i="12" s="1"/>
  <c r="J8" i="12" s="1"/>
  <c r="K8" i="12" s="1"/>
  <c r="D9" i="12"/>
  <c r="E9" i="12" s="1"/>
  <c r="I9" i="12" s="1"/>
  <c r="J9" i="12" s="1"/>
  <c r="K9" i="12" s="1"/>
  <c r="D10" i="12"/>
  <c r="E10" i="12" s="1"/>
  <c r="I10" i="12" s="1"/>
  <c r="J10" i="12" s="1"/>
  <c r="K10" i="12" s="1"/>
  <c r="D11" i="12"/>
  <c r="E11" i="12" s="1"/>
  <c r="I11" i="12" s="1"/>
  <c r="J11" i="12" s="1"/>
  <c r="K11" i="12" s="1"/>
  <c r="D12" i="12"/>
  <c r="E12" i="12" s="1"/>
  <c r="I12" i="12" s="1"/>
  <c r="J12" i="12" s="1"/>
  <c r="K12" i="12" s="1"/>
  <c r="D13" i="12"/>
  <c r="E13" i="12" s="1"/>
  <c r="I13" i="12" s="1"/>
  <c r="J13" i="12" s="1"/>
  <c r="K13" i="12" s="1"/>
  <c r="D14" i="12"/>
  <c r="E14" i="12" s="1"/>
  <c r="I14" i="12" s="1"/>
  <c r="J14" i="12" s="1"/>
  <c r="K14" i="12" s="1"/>
  <c r="D3" i="12"/>
  <c r="E3" i="12" s="1"/>
  <c r="I3" i="12" s="1"/>
  <c r="J3" i="12" s="1"/>
  <c r="L4" i="12" l="1"/>
  <c r="M4" i="12" s="1"/>
  <c r="L5" i="12"/>
  <c r="M5" i="12" s="1"/>
  <c r="L6" i="12"/>
  <c r="M6" i="12" s="1"/>
  <c r="L7" i="12"/>
  <c r="M7" i="12" s="1"/>
  <c r="L8" i="12"/>
  <c r="K3" i="12"/>
  <c r="L3" i="12" s="1"/>
  <c r="M8" i="12"/>
  <c r="N8" i="12" s="1"/>
  <c r="L9" i="12"/>
  <c r="L10" i="12"/>
  <c r="L11" i="12"/>
  <c r="L12" i="12"/>
  <c r="L13" i="12"/>
  <c r="L14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N6" i="12" l="1"/>
  <c r="N4" i="12"/>
  <c r="N7" i="12"/>
  <c r="N5" i="12"/>
  <c r="M3" i="12"/>
  <c r="N3" i="12" s="1"/>
  <c r="M29" i="12"/>
  <c r="N29" i="12" s="1"/>
  <c r="M27" i="12"/>
  <c r="N27" i="12" s="1"/>
  <c r="M25" i="12"/>
  <c r="N25" i="12" s="1"/>
  <c r="M23" i="12"/>
  <c r="N23" i="12" s="1"/>
  <c r="M21" i="12"/>
  <c r="N21" i="12" s="1"/>
  <c r="M19" i="12"/>
  <c r="N19" i="12" s="1"/>
  <c r="M14" i="12"/>
  <c r="N14" i="12" s="1"/>
  <c r="M12" i="12"/>
  <c r="N12" i="12" s="1"/>
  <c r="M10" i="12"/>
  <c r="N10" i="12" s="1"/>
  <c r="M28" i="12"/>
  <c r="N28" i="12" s="1"/>
  <c r="M26" i="12"/>
  <c r="N26" i="12" s="1"/>
  <c r="M24" i="12"/>
  <c r="N24" i="12" s="1"/>
  <c r="M22" i="12"/>
  <c r="N22" i="12" s="1"/>
  <c r="M20" i="12"/>
  <c r="N20" i="12" s="1"/>
  <c r="M18" i="12"/>
  <c r="N18" i="12" s="1"/>
  <c r="M13" i="12"/>
  <c r="N13" i="12" s="1"/>
  <c r="M11" i="12"/>
  <c r="N11" i="12" s="1"/>
  <c r="M9" i="12"/>
  <c r="N9" i="12" s="1"/>
  <c r="I19" i="11"/>
  <c r="J19" i="11" s="1"/>
  <c r="K19" i="11" s="1"/>
  <c r="I21" i="11"/>
  <c r="J21" i="11" s="1"/>
  <c r="K21" i="11" s="1"/>
  <c r="I23" i="11"/>
  <c r="J23" i="11" s="1"/>
  <c r="K23" i="11" s="1"/>
  <c r="I25" i="11"/>
  <c r="J25" i="11" s="1"/>
  <c r="K25" i="11" s="1"/>
  <c r="I27" i="11"/>
  <c r="J27" i="11" s="1"/>
  <c r="K27" i="11" s="1"/>
  <c r="I29" i="11"/>
  <c r="J29" i="11" s="1"/>
  <c r="K29" i="11" s="1"/>
  <c r="I18" i="11"/>
  <c r="J18" i="11" s="1"/>
  <c r="K18" i="11" s="1"/>
  <c r="I20" i="11"/>
  <c r="J20" i="11" s="1"/>
  <c r="K20" i="11" s="1"/>
  <c r="I22" i="11"/>
  <c r="J22" i="11" s="1"/>
  <c r="K22" i="11" s="1"/>
  <c r="I24" i="11"/>
  <c r="J24" i="11" s="1"/>
  <c r="K24" i="11" s="1"/>
  <c r="I26" i="11"/>
  <c r="J26" i="11" s="1"/>
  <c r="K26" i="11" s="1"/>
  <c r="I28" i="11"/>
  <c r="J28" i="11" s="1"/>
  <c r="K28" i="11" s="1"/>
  <c r="G7" i="11"/>
  <c r="H7" i="11" s="1"/>
  <c r="G8" i="11"/>
  <c r="H8" i="11" s="1"/>
  <c r="G9" i="11"/>
  <c r="H9" i="11" s="1"/>
  <c r="G14" i="11"/>
  <c r="H14" i="11" s="1"/>
  <c r="G10" i="11"/>
  <c r="H10" i="11" s="1"/>
  <c r="G3" i="11"/>
  <c r="H3" i="11" s="1"/>
  <c r="G4" i="11"/>
  <c r="H4" i="11" s="1"/>
  <c r="G6" i="11"/>
  <c r="H6" i="11" s="1"/>
  <c r="G5" i="11"/>
  <c r="H5" i="11" s="1"/>
  <c r="G12" i="11"/>
  <c r="H12" i="11" s="1"/>
  <c r="G13" i="11"/>
  <c r="H13" i="11" s="1"/>
  <c r="G11" i="11"/>
  <c r="H11" i="11" s="1"/>
  <c r="L26" i="11" l="1"/>
  <c r="L22" i="11"/>
  <c r="L18" i="11"/>
  <c r="L27" i="11"/>
  <c r="L23" i="11"/>
  <c r="L19" i="11"/>
  <c r="L28" i="11"/>
  <c r="L24" i="11"/>
  <c r="L20" i="11"/>
  <c r="L29" i="11"/>
  <c r="L25" i="11"/>
  <c r="L21" i="11"/>
  <c r="I11" i="11"/>
  <c r="J11" i="11" s="1"/>
  <c r="I12" i="11"/>
  <c r="J12" i="11" s="1"/>
  <c r="I6" i="11"/>
  <c r="J6" i="11" s="1"/>
  <c r="I3" i="11"/>
  <c r="J3" i="11" s="1"/>
  <c r="I10" i="11"/>
  <c r="J10" i="11" s="1"/>
  <c r="I8" i="11"/>
  <c r="J8" i="11" s="1"/>
  <c r="I13" i="11"/>
  <c r="J13" i="11" s="1"/>
  <c r="I5" i="11"/>
  <c r="J5" i="11" s="1"/>
  <c r="I4" i="11"/>
  <c r="J4" i="11" s="1"/>
  <c r="I14" i="11"/>
  <c r="J14" i="11" s="1"/>
  <c r="I9" i="11"/>
  <c r="J9" i="11" s="1"/>
  <c r="I7" i="11"/>
  <c r="J7" i="11" s="1"/>
  <c r="K7" i="11" l="1"/>
  <c r="L7" i="11" s="1"/>
  <c r="K14" i="11"/>
  <c r="L14" i="11" s="1"/>
  <c r="K4" i="11"/>
  <c r="L4" i="11" s="1"/>
  <c r="K13" i="11"/>
  <c r="L13" i="11" s="1"/>
  <c r="K3" i="11"/>
  <c r="L3" i="11" s="1"/>
  <c r="K12" i="11"/>
  <c r="L12" i="11" s="1"/>
  <c r="K9" i="11"/>
  <c r="L9" i="11" s="1"/>
  <c r="K5" i="11"/>
  <c r="L5" i="11" s="1"/>
  <c r="K8" i="11"/>
  <c r="L8" i="11" s="1"/>
  <c r="K10" i="11"/>
  <c r="L10" i="11" s="1"/>
  <c r="K6" i="11"/>
  <c r="L6" i="11" s="1"/>
  <c r="K11" i="11"/>
  <c r="L11" i="11" s="1"/>
</calcChain>
</file>

<file path=xl/sharedStrings.xml><?xml version="1.0" encoding="utf-8"?>
<sst xmlns="http://schemas.openxmlformats.org/spreadsheetml/2006/main" count="421" uniqueCount="119">
  <si>
    <t>Cod.</t>
  </si>
  <si>
    <t>FUNCIONÁRIO</t>
  </si>
  <si>
    <t>Remuneração Bruta</t>
  </si>
  <si>
    <t>Cargo</t>
  </si>
  <si>
    <t>Setor</t>
  </si>
  <si>
    <t>Depto</t>
  </si>
  <si>
    <t>Coordenador de manutenção</t>
  </si>
  <si>
    <t>Infraestrutura</t>
  </si>
  <si>
    <t>Área Meio</t>
  </si>
  <si>
    <t>Analista de Documentação e Acervo PL</t>
  </si>
  <si>
    <t>Documentação</t>
  </si>
  <si>
    <t>Área Fim</t>
  </si>
  <si>
    <t>Projecionista PL</t>
  </si>
  <si>
    <t>Difusão</t>
  </si>
  <si>
    <t>Coordenadora Administrativa Financeira</t>
  </si>
  <si>
    <t>Financeiro</t>
  </si>
  <si>
    <t>Técnico de Restauração de Filmes - PL</t>
  </si>
  <si>
    <t>Laboratório de Imagem e Som</t>
  </si>
  <si>
    <t>Pesquisador JR</t>
  </si>
  <si>
    <t>Diretoria Fim</t>
  </si>
  <si>
    <t xml:space="preserve">Técnico de manutenção elétrica PL </t>
  </si>
  <si>
    <t>Técnico de Preservação de filmes - Tráfego de Materiais JR</t>
  </si>
  <si>
    <t>Preservação de Filmes</t>
  </si>
  <si>
    <t>Técnico de Restauração de Filmes – Copista/Scan SR</t>
  </si>
  <si>
    <t>Técnico de Conservação e Restauro PL</t>
  </si>
  <si>
    <t>Analista de Recursos Humanos SR</t>
  </si>
  <si>
    <t>RH</t>
  </si>
  <si>
    <t>Gerente de Manutenção</t>
  </si>
  <si>
    <t>Técnico de Preservação de Filmes – Pauta/ Produção</t>
  </si>
  <si>
    <t xml:space="preserve">Química </t>
  </si>
  <si>
    <t>Técnico de Preservação de Filmes – Revisor</t>
  </si>
  <si>
    <t>Técnico de Preservação de Filmes -Controle de Reservas Técnicas SR</t>
  </si>
  <si>
    <t>Técnico de Restauração de Filmes Revisor PL</t>
  </si>
  <si>
    <t>Analista Adm Financeiro JR</t>
  </si>
  <si>
    <t>Bibliotecário SR</t>
  </si>
  <si>
    <t>Pesquisador SR</t>
  </si>
  <si>
    <t>Supervisor de manutenção</t>
  </si>
  <si>
    <t>Assistente de Biblioteca</t>
  </si>
  <si>
    <t>Auxiliar de Manutenção Geral</t>
  </si>
  <si>
    <t>Oficial de Manutenção PL</t>
  </si>
  <si>
    <t>Assistente de Manutenção</t>
  </si>
  <si>
    <t>Assessor Executivo</t>
  </si>
  <si>
    <t>Administrativo</t>
  </si>
  <si>
    <t>Diretor Administrativo Financeiro</t>
  </si>
  <si>
    <t>Diretoria Meio</t>
  </si>
  <si>
    <t>Gerente Adm Financeiro</t>
  </si>
  <si>
    <t>Contratos</t>
  </si>
  <si>
    <t>Produtor Cultural SR</t>
  </si>
  <si>
    <t>MUSEU DA CASA BRASILEIRA</t>
  </si>
  <si>
    <t>HE 50%</t>
  </si>
  <si>
    <t>Valor</t>
  </si>
  <si>
    <t>h. mensais</t>
  </si>
  <si>
    <t>Hora</t>
  </si>
  <si>
    <t>Acresc. 50%</t>
  </si>
  <si>
    <t>DSR</t>
  </si>
  <si>
    <t>H.E.</t>
  </si>
  <si>
    <t>Encargos</t>
  </si>
  <si>
    <t>Total Aprox.</t>
  </si>
  <si>
    <t>Marco Antonio Leandro Silverio da Silva</t>
  </si>
  <si>
    <t>1/2 Oficial Manutenção</t>
  </si>
  <si>
    <t>200</t>
  </si>
  <si>
    <t>Manutenção</t>
  </si>
  <si>
    <t>Moaci Souza Gomes</t>
  </si>
  <si>
    <t>Paulo Henrique Guimarães Mayer</t>
  </si>
  <si>
    <t>Oficial Manutenção PL</t>
  </si>
  <si>
    <t>Paulo Cesar Santos Teles</t>
  </si>
  <si>
    <t>Oficial Manutenção SR</t>
  </si>
  <si>
    <t>Amanda Rodrigues de Freitas</t>
  </si>
  <si>
    <t>Orientador de Público JR</t>
  </si>
  <si>
    <t>210</t>
  </si>
  <si>
    <t>Orientador Público</t>
  </si>
  <si>
    <t>Daiany Vieira Marques Santos</t>
  </si>
  <si>
    <t>Diego dos Santos</t>
  </si>
  <si>
    <t>Leandra Florentino</t>
  </si>
  <si>
    <t>Adriana Gonçalves Ribeiro</t>
  </si>
  <si>
    <t>Recepcionista de Público</t>
  </si>
  <si>
    <t>Bilheteria</t>
  </si>
  <si>
    <t>Raiza Costa Pereira</t>
  </si>
  <si>
    <t>Washington Luiz Bernardo dos Santos</t>
  </si>
  <si>
    <t>Supervisor de Manutenção</t>
  </si>
  <si>
    <t>Gisele Dias Rodrigues</t>
  </si>
  <si>
    <t>Supervisor de Orientação ao Público</t>
  </si>
  <si>
    <t>HE 100%</t>
  </si>
  <si>
    <t>Acresc. 100%</t>
  </si>
  <si>
    <t>Reajustado</t>
  </si>
  <si>
    <t>Coord. atendimento PL</t>
  </si>
  <si>
    <t>Diretora Técnica</t>
  </si>
  <si>
    <t>Gerente de Recursos Humanos</t>
  </si>
  <si>
    <t>Diretora Geral</t>
  </si>
  <si>
    <t>Gerente da Preservação de Filmes</t>
  </si>
  <si>
    <t>Atendimento</t>
  </si>
  <si>
    <t>Comunicação</t>
  </si>
  <si>
    <t>Analista de Captação de Recursos SR</t>
  </si>
  <si>
    <t>Técnico de atendimento PL</t>
  </si>
  <si>
    <t>Assistente de Sala de Cinema</t>
  </si>
  <si>
    <t>Aprendiz de documentação</t>
  </si>
  <si>
    <t>Captação</t>
  </si>
  <si>
    <t>Aprendiz Fim</t>
  </si>
  <si>
    <t>Diretoria Estatutária</t>
  </si>
  <si>
    <t>Analista de comunicação PL</t>
  </si>
  <si>
    <t>Gerente do Laboratório de Imagem e Som</t>
  </si>
  <si>
    <t>Documentação aprendiz</t>
  </si>
  <si>
    <t>Diretoria</t>
  </si>
  <si>
    <t>Técnico de Preservação de Filmes – Analista de Dados PL</t>
  </si>
  <si>
    <t>Técnico de Preservação de Filmes – Analista de Dados JR</t>
  </si>
  <si>
    <t xml:space="preserve">Gestora de Contratos </t>
  </si>
  <si>
    <t>Estagiario de Documentação - Fotografia</t>
  </si>
  <si>
    <t xml:space="preserve">Aprendiz de contratos </t>
  </si>
  <si>
    <t>Pesquisadora PL</t>
  </si>
  <si>
    <t xml:space="preserve">Estagiario de Comunicação </t>
  </si>
  <si>
    <t>Analista Adm Financeiro Jr</t>
  </si>
  <si>
    <t>Assistente de Produção Cultural PL</t>
  </si>
  <si>
    <t>Documentação - Estagiario</t>
  </si>
  <si>
    <t>Contratos Aprendiz</t>
  </si>
  <si>
    <t>Comunicação Estagiario</t>
  </si>
  <si>
    <t>Estagiario Fim</t>
  </si>
  <si>
    <t>Aprendiz Meio</t>
  </si>
  <si>
    <t xml:space="preserve">Tabela de Remuneração agosto-22 </t>
  </si>
  <si>
    <t>Atualização 01/09/2022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</si>
</sst>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indexed="18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indexed="18"/>
      <name val="Cambria"/>
      <family val="1"/>
      <scheme val="major"/>
    </font>
    <font>
      <sz val="11"/>
      <color theme="1"/>
      <name val="Century"/>
      <family val="1"/>
    </font>
    <font>
      <b/>
      <sz val="11"/>
      <color rgb="FF000000"/>
      <name val="Century"/>
      <family val="1"/>
    </font>
    <font>
      <sz val="11"/>
      <color rgb="FF000000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4">
    <xf numFmtId="0" fontId="0" fillId="0" borderId="0" xfId="0"/>
    <xf numFmtId="165" fontId="4" fillId="3" borderId="1" xfId="1" applyNumberFormat="1" applyFont="1" applyFill="1" applyBorder="1" applyAlignment="1">
      <alignment horizontal="right" vertical="center"/>
    </xf>
    <xf numFmtId="165" fontId="4" fillId="3" borderId="1" xfId="4" applyFont="1" applyFill="1" applyBorder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0" xfId="1" applyNumberFormat="1" applyFont="1" applyAlignment="1">
      <alignment horizontal="left" vertical="center"/>
    </xf>
    <xf numFmtId="0" fontId="4" fillId="3" borderId="0" xfId="1" applyFont="1" applyFill="1" applyAlignment="1">
      <alignment vertical="center"/>
    </xf>
    <xf numFmtId="0" fontId="4" fillId="3" borderId="0" xfId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3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9" fillId="0" borderId="0" xfId="1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165" fontId="5" fillId="3" borderId="1" xfId="4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9" fontId="4" fillId="2" borderId="1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9" fontId="4" fillId="3" borderId="0" xfId="1" applyNumberFormat="1" applyFont="1" applyFill="1" applyAlignment="1">
      <alignment horizontal="center" vertical="center"/>
    </xf>
    <xf numFmtId="9" fontId="4" fillId="4" borderId="1" xfId="1" applyNumberFormat="1" applyFont="1" applyFill="1" applyBorder="1" applyAlignment="1">
      <alignment horizontal="center" vertical="center"/>
    </xf>
    <xf numFmtId="49" fontId="7" fillId="3" borderId="0" xfId="1" applyNumberFormat="1" applyFont="1" applyFill="1" applyAlignment="1">
      <alignment horizontal="center" vertical="center"/>
    </xf>
    <xf numFmtId="49" fontId="7" fillId="3" borderId="0" xfId="1" applyNumberFormat="1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1" xfId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49" fontId="4" fillId="3" borderId="0" xfId="1" applyNumberFormat="1" applyFont="1" applyFill="1" applyAlignment="1">
      <alignment vertical="center"/>
    </xf>
    <xf numFmtId="10" fontId="2" fillId="3" borderId="2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49" fontId="8" fillId="3" borderId="0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" fontId="11" fillId="0" borderId="1" xfId="4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Alignment="1">
      <alignment horizontal="center" vertical="center"/>
    </xf>
  </cellXfs>
  <cellStyles count="6">
    <cellStyle name="Moeda 2" xfId="2" xr:uid="{00000000-0005-0000-0000-000000000000}"/>
    <cellStyle name="Normal" xfId="0" builtinId="0"/>
    <cellStyle name="Normal 2" xfId="1" xr:uid="{00000000-0005-0000-0000-000002000000}"/>
    <cellStyle name="Separador de milhares 2" xfId="3" xr:uid="{00000000-0005-0000-0000-000003000000}"/>
    <cellStyle name="Vírgula" xfId="4" builtinId="3"/>
    <cellStyle name="Vírgula 2" xfId="5" xr:uid="{00000000-0005-0000-0000-000005000000}"/>
  </cellStyles>
  <dxfs count="0"/>
  <tableStyles count="0" defaultTableStyle="TableStyleMedium9" defaultPivotStyle="PivotStyleLight16"/>
  <colors>
    <mruColors>
      <color rgb="FFFF3300"/>
      <color rgb="FFFFFF66"/>
      <color rgb="FFFF5050"/>
      <color rgb="FFFF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3000375</xdr:colOff>
      <xdr:row>0</xdr:row>
      <xdr:rowOff>231775</xdr:rowOff>
    </xdr:from>
    <xdr:to>
      <xdr:col>1</xdr:col>
      <xdr:colOff>1171575</xdr:colOff>
      <xdr:row>0</xdr:row>
      <xdr:rowOff>1205998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BCD63A2-FB2C-4193-A0A8-BC5501353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231775"/>
          <a:ext cx="3013075" cy="974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06B5B-4A24-4DFC-A4E0-A1CD73738AFA}">
  <dimension ref="A1:N64"/>
  <sheetViews>
    <sheetView tabSelected="1" view="pageBreakPreview" zoomScale="60" zoomScaleNormal="100" workbookViewId="0">
      <selection activeCell="A65" sqref="A65"/>
    </sheetView>
  </sheetViews>
  <sheetFormatPr defaultColWidth="9.140625" defaultRowHeight="14.25" x14ac:dyDescent="0.25"/>
  <cols>
    <col min="1" max="1" width="72.7109375" style="27" bestFit="1" customWidth="1"/>
    <col min="2" max="2" width="20.140625" style="38" customWidth="1"/>
    <col min="3" max="3" width="35.5703125" style="41" bestFit="1" customWidth="1"/>
    <col min="4" max="4" width="23.140625" style="41" bestFit="1" customWidth="1"/>
    <col min="5" max="16384" width="9.140625" style="17"/>
  </cols>
  <sheetData>
    <row r="1" spans="1:14" ht="96" customHeight="1" x14ac:dyDescent="0.25">
      <c r="A1" s="36"/>
      <c r="B1" s="44"/>
      <c r="C1" s="37"/>
      <c r="D1" s="37"/>
    </row>
    <row r="2" spans="1:14" s="47" customFormat="1" ht="15.95" customHeight="1" x14ac:dyDescent="0.25">
      <c r="A2" s="48" t="s">
        <v>117</v>
      </c>
      <c r="B2" s="45"/>
      <c r="C2" s="46"/>
      <c r="D2" s="46"/>
    </row>
    <row r="3" spans="1:14" s="43" customFormat="1" x14ac:dyDescent="0.25">
      <c r="A3" s="42" t="s">
        <v>3</v>
      </c>
      <c r="B3" s="39" t="s">
        <v>2</v>
      </c>
      <c r="C3" s="42" t="s">
        <v>4</v>
      </c>
      <c r="D3" s="42" t="s">
        <v>5</v>
      </c>
    </row>
    <row r="4" spans="1:14" s="19" customFormat="1" ht="18" customHeight="1" x14ac:dyDescent="0.25">
      <c r="A4" s="50" t="s">
        <v>6</v>
      </c>
      <c r="B4" s="52">
        <v>7063</v>
      </c>
      <c r="C4" s="50" t="s">
        <v>7</v>
      </c>
      <c r="D4" s="50" t="s">
        <v>8</v>
      </c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8" customHeight="1" x14ac:dyDescent="0.25">
      <c r="A5" s="50" t="s">
        <v>9</v>
      </c>
      <c r="B5" s="52">
        <v>4237.8</v>
      </c>
      <c r="C5" s="50" t="s">
        <v>10</v>
      </c>
      <c r="D5" s="50" t="s">
        <v>11</v>
      </c>
    </row>
    <row r="6" spans="1:14" ht="18" customHeight="1" x14ac:dyDescent="0.25">
      <c r="A6" s="50" t="s">
        <v>12</v>
      </c>
      <c r="B6" s="52">
        <v>5045</v>
      </c>
      <c r="C6" s="50" t="s">
        <v>13</v>
      </c>
      <c r="D6" s="50" t="s">
        <v>11</v>
      </c>
    </row>
    <row r="7" spans="1:14" ht="18" customHeight="1" x14ac:dyDescent="0.25">
      <c r="A7" s="50" t="s">
        <v>37</v>
      </c>
      <c r="B7" s="52">
        <v>2800</v>
      </c>
      <c r="C7" s="50" t="s">
        <v>10</v>
      </c>
      <c r="D7" s="50" t="s">
        <v>11</v>
      </c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8" customHeight="1" x14ac:dyDescent="0.25">
      <c r="A8" s="50" t="s">
        <v>106</v>
      </c>
      <c r="B8" s="52">
        <v>1500</v>
      </c>
      <c r="C8" s="50" t="s">
        <v>112</v>
      </c>
      <c r="D8" s="50" t="s">
        <v>115</v>
      </c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8" customHeight="1" x14ac:dyDescent="0.25">
      <c r="A9" s="50" t="s">
        <v>104</v>
      </c>
      <c r="B9" s="52">
        <v>4400</v>
      </c>
      <c r="C9" s="50" t="s">
        <v>22</v>
      </c>
      <c r="D9" s="50" t="s">
        <v>11</v>
      </c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8" customHeight="1" x14ac:dyDescent="0.25">
      <c r="A10" s="50" t="s">
        <v>14</v>
      </c>
      <c r="B10" s="52">
        <v>8072</v>
      </c>
      <c r="C10" s="50" t="s">
        <v>15</v>
      </c>
      <c r="D10" s="50" t="s">
        <v>8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8" customHeight="1" x14ac:dyDescent="0.25">
      <c r="A11" s="50" t="s">
        <v>107</v>
      </c>
      <c r="B11" s="52">
        <v>854.04</v>
      </c>
      <c r="C11" s="50" t="s">
        <v>113</v>
      </c>
      <c r="D11" s="50" t="s">
        <v>116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8" customHeight="1" x14ac:dyDescent="0.25">
      <c r="A12" s="50" t="s">
        <v>9</v>
      </c>
      <c r="B12" s="52">
        <v>4237.8</v>
      </c>
      <c r="C12" s="50" t="s">
        <v>10</v>
      </c>
      <c r="D12" s="50" t="s">
        <v>11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8" customHeight="1" x14ac:dyDescent="0.25">
      <c r="A13" s="50" t="s">
        <v>103</v>
      </c>
      <c r="B13" s="52">
        <v>5500</v>
      </c>
      <c r="C13" s="50" t="s">
        <v>22</v>
      </c>
      <c r="D13" s="50" t="s">
        <v>11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8" customHeight="1" x14ac:dyDescent="0.25">
      <c r="A14" s="50" t="s">
        <v>47</v>
      </c>
      <c r="B14" s="52">
        <v>7500</v>
      </c>
      <c r="C14" s="50" t="s">
        <v>13</v>
      </c>
      <c r="D14" s="50" t="s">
        <v>11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8" customHeight="1" x14ac:dyDescent="0.25">
      <c r="A15" s="50" t="s">
        <v>16</v>
      </c>
      <c r="B15" s="52">
        <v>7416.15</v>
      </c>
      <c r="C15" s="50" t="s">
        <v>17</v>
      </c>
      <c r="D15" s="50" t="s">
        <v>11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8" customHeight="1" x14ac:dyDescent="0.25">
      <c r="A16" s="50" t="s">
        <v>38</v>
      </c>
      <c r="B16" s="52">
        <v>1800</v>
      </c>
      <c r="C16" s="50" t="s">
        <v>7</v>
      </c>
      <c r="D16" s="50" t="s">
        <v>8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8" customHeight="1" x14ac:dyDescent="0.25">
      <c r="A17" s="50" t="s">
        <v>38</v>
      </c>
      <c r="B17" s="52">
        <v>1800</v>
      </c>
      <c r="C17" s="50" t="s">
        <v>7</v>
      </c>
      <c r="D17" s="50" t="s">
        <v>8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8" customHeight="1" x14ac:dyDescent="0.25">
      <c r="A18" s="50" t="s">
        <v>18</v>
      </c>
      <c r="B18" s="52">
        <v>4036</v>
      </c>
      <c r="C18" s="50" t="s">
        <v>10</v>
      </c>
      <c r="D18" s="50" t="s">
        <v>11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s="40" customFormat="1" ht="18" customHeight="1" x14ac:dyDescent="0.25">
      <c r="A19" s="50" t="s">
        <v>39</v>
      </c>
      <c r="B19" s="52">
        <v>2700</v>
      </c>
      <c r="C19" s="50" t="s">
        <v>7</v>
      </c>
      <c r="D19" s="50" t="s">
        <v>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8" customHeight="1" x14ac:dyDescent="0.25">
      <c r="A20" s="50" t="s">
        <v>85</v>
      </c>
      <c r="B20" s="52">
        <v>7000</v>
      </c>
      <c r="C20" s="50" t="s">
        <v>90</v>
      </c>
      <c r="D20" s="50" t="s">
        <v>11</v>
      </c>
    </row>
    <row r="21" spans="1:14" ht="18" customHeight="1" x14ac:dyDescent="0.25">
      <c r="A21" s="50" t="s">
        <v>40</v>
      </c>
      <c r="B21" s="52">
        <v>3000</v>
      </c>
      <c r="C21" s="50" t="s">
        <v>7</v>
      </c>
      <c r="D21" s="50" t="s">
        <v>8</v>
      </c>
    </row>
    <row r="22" spans="1:14" ht="18" customHeight="1" x14ac:dyDescent="0.25">
      <c r="A22" s="50" t="s">
        <v>30</v>
      </c>
      <c r="B22" s="52">
        <v>3884.65</v>
      </c>
      <c r="C22" s="50" t="s">
        <v>22</v>
      </c>
      <c r="D22" s="50" t="s">
        <v>11</v>
      </c>
    </row>
    <row r="23" spans="1:14" ht="18" customHeight="1" x14ac:dyDescent="0.25">
      <c r="A23" s="50" t="s">
        <v>30</v>
      </c>
      <c r="B23" s="52">
        <v>3884.65</v>
      </c>
      <c r="C23" s="50" t="s">
        <v>22</v>
      </c>
      <c r="D23" s="50" t="s">
        <v>11</v>
      </c>
    </row>
    <row r="24" spans="1:14" ht="18" customHeight="1" x14ac:dyDescent="0.25">
      <c r="A24" s="50" t="s">
        <v>86</v>
      </c>
      <c r="B24" s="52">
        <v>23387</v>
      </c>
      <c r="C24" s="50" t="s">
        <v>19</v>
      </c>
      <c r="D24" s="50" t="s">
        <v>102</v>
      </c>
    </row>
    <row r="25" spans="1:14" ht="18" customHeight="1" x14ac:dyDescent="0.25">
      <c r="A25" s="50" t="s">
        <v>41</v>
      </c>
      <c r="B25" s="52">
        <v>8000</v>
      </c>
      <c r="C25" s="50" t="s">
        <v>42</v>
      </c>
      <c r="D25" s="50" t="s">
        <v>8</v>
      </c>
    </row>
    <row r="26" spans="1:14" ht="18" customHeight="1" x14ac:dyDescent="0.25">
      <c r="A26" s="50" t="s">
        <v>20</v>
      </c>
      <c r="B26" s="52">
        <v>2926.1</v>
      </c>
      <c r="C26" s="50" t="s">
        <v>7</v>
      </c>
      <c r="D26" s="50" t="s">
        <v>8</v>
      </c>
    </row>
    <row r="27" spans="1:14" ht="18" customHeight="1" x14ac:dyDescent="0.25">
      <c r="A27" s="50" t="s">
        <v>92</v>
      </c>
      <c r="B27" s="52">
        <v>5600</v>
      </c>
      <c r="C27" s="50" t="s">
        <v>96</v>
      </c>
      <c r="D27" s="50" t="s">
        <v>11</v>
      </c>
    </row>
    <row r="28" spans="1:14" ht="18" customHeight="1" x14ac:dyDescent="0.25">
      <c r="A28" s="50" t="s">
        <v>108</v>
      </c>
      <c r="B28" s="52">
        <v>5500</v>
      </c>
      <c r="C28" s="50" t="s">
        <v>10</v>
      </c>
      <c r="D28" s="50" t="s">
        <v>11</v>
      </c>
    </row>
    <row r="29" spans="1:14" ht="18" customHeight="1" x14ac:dyDescent="0.25">
      <c r="A29" s="50" t="s">
        <v>93</v>
      </c>
      <c r="B29" s="52">
        <v>4000</v>
      </c>
      <c r="C29" s="50" t="s">
        <v>90</v>
      </c>
      <c r="D29" s="50" t="s">
        <v>11</v>
      </c>
    </row>
    <row r="30" spans="1:14" ht="18" customHeight="1" x14ac:dyDescent="0.25">
      <c r="A30" s="50" t="s">
        <v>104</v>
      </c>
      <c r="B30" s="52">
        <v>4400</v>
      </c>
      <c r="C30" s="50" t="s">
        <v>22</v>
      </c>
      <c r="D30" s="50" t="s">
        <v>11</v>
      </c>
    </row>
    <row r="31" spans="1:14" ht="18" customHeight="1" x14ac:dyDescent="0.25">
      <c r="A31" s="50" t="s">
        <v>109</v>
      </c>
      <c r="B31" s="52">
        <v>1500</v>
      </c>
      <c r="C31" s="50" t="s">
        <v>114</v>
      </c>
      <c r="D31" s="50" t="s">
        <v>115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8" customHeight="1" x14ac:dyDescent="0.25">
      <c r="A32" s="50" t="s">
        <v>21</v>
      </c>
      <c r="B32" s="52">
        <v>3027</v>
      </c>
      <c r="C32" s="50" t="s">
        <v>22</v>
      </c>
      <c r="D32" s="50" t="s">
        <v>11</v>
      </c>
    </row>
    <row r="33" spans="1:14" ht="18" customHeight="1" x14ac:dyDescent="0.25">
      <c r="A33" s="50" t="s">
        <v>110</v>
      </c>
      <c r="B33" s="52">
        <v>4036</v>
      </c>
      <c r="C33" s="50" t="s">
        <v>15</v>
      </c>
      <c r="D33" s="50" t="s">
        <v>8</v>
      </c>
    </row>
    <row r="34" spans="1:14" ht="18" customHeight="1" x14ac:dyDescent="0.25">
      <c r="A34" s="50" t="s">
        <v>23</v>
      </c>
      <c r="B34" s="52">
        <v>6180.13</v>
      </c>
      <c r="C34" s="50" t="s">
        <v>17</v>
      </c>
      <c r="D34" s="50" t="s">
        <v>11</v>
      </c>
    </row>
    <row r="35" spans="1:14" ht="18" customHeight="1" x14ac:dyDescent="0.25">
      <c r="A35" s="50" t="s">
        <v>99</v>
      </c>
      <c r="B35" s="52">
        <v>4000</v>
      </c>
      <c r="C35" s="50" t="s">
        <v>91</v>
      </c>
      <c r="D35" s="50" t="s">
        <v>11</v>
      </c>
    </row>
    <row r="36" spans="1:14" ht="18" customHeight="1" x14ac:dyDescent="0.25">
      <c r="A36" s="50" t="s">
        <v>24</v>
      </c>
      <c r="B36" s="52">
        <v>4036</v>
      </c>
      <c r="C36" s="50" t="s">
        <v>10</v>
      </c>
      <c r="D36" s="50" t="s">
        <v>11</v>
      </c>
    </row>
    <row r="37" spans="1:14" ht="18" customHeight="1" x14ac:dyDescent="0.25">
      <c r="A37" s="50" t="s">
        <v>25</v>
      </c>
      <c r="B37" s="52">
        <v>5045</v>
      </c>
      <c r="C37" s="50" t="s">
        <v>26</v>
      </c>
      <c r="D37" s="50" t="s">
        <v>8</v>
      </c>
    </row>
    <row r="38" spans="1:14" ht="18" customHeight="1" x14ac:dyDescent="0.25">
      <c r="A38" s="50" t="s">
        <v>20</v>
      </c>
      <c r="B38" s="52">
        <v>2926.1</v>
      </c>
      <c r="C38" s="50" t="s">
        <v>7</v>
      </c>
      <c r="D38" s="50" t="s">
        <v>8</v>
      </c>
    </row>
    <row r="39" spans="1:14" ht="18" customHeight="1" x14ac:dyDescent="0.25">
      <c r="A39" s="50" t="s">
        <v>16</v>
      </c>
      <c r="B39" s="52">
        <v>5562.11</v>
      </c>
      <c r="C39" s="50" t="s">
        <v>17</v>
      </c>
      <c r="D39" s="50" t="s">
        <v>11</v>
      </c>
    </row>
    <row r="40" spans="1:14" ht="18" customHeight="1" x14ac:dyDescent="0.25">
      <c r="A40" s="50" t="s">
        <v>87</v>
      </c>
      <c r="B40" s="52">
        <v>9000</v>
      </c>
      <c r="C40" s="50" t="s">
        <v>26</v>
      </c>
      <c r="D40" s="50" t="s">
        <v>8</v>
      </c>
    </row>
    <row r="41" spans="1:14" ht="18" customHeight="1" x14ac:dyDescent="0.25">
      <c r="A41" s="50" t="s">
        <v>27</v>
      </c>
      <c r="B41" s="52">
        <v>9081</v>
      </c>
      <c r="C41" s="50" t="s">
        <v>7</v>
      </c>
      <c r="D41" s="50" t="s">
        <v>8</v>
      </c>
      <c r="M41" s="19"/>
      <c r="N41" s="19"/>
    </row>
    <row r="42" spans="1:14" ht="18" customHeight="1" x14ac:dyDescent="0.25">
      <c r="A42" s="50" t="s">
        <v>28</v>
      </c>
      <c r="B42" s="52">
        <v>6558.5</v>
      </c>
      <c r="C42" s="50" t="s">
        <v>22</v>
      </c>
      <c r="D42" s="50" t="s">
        <v>11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8" customHeight="1" x14ac:dyDescent="0.25">
      <c r="A43" s="50" t="s">
        <v>16</v>
      </c>
      <c r="B43" s="52">
        <v>7416.15</v>
      </c>
      <c r="C43" s="50" t="s">
        <v>17</v>
      </c>
      <c r="D43" s="50" t="s">
        <v>11</v>
      </c>
    </row>
    <row r="44" spans="1:14" ht="18" customHeight="1" x14ac:dyDescent="0.25">
      <c r="A44" s="50" t="s">
        <v>43</v>
      </c>
      <c r="B44" s="52">
        <v>23387</v>
      </c>
      <c r="C44" s="50" t="s">
        <v>44</v>
      </c>
      <c r="D44" s="50" t="s">
        <v>102</v>
      </c>
    </row>
    <row r="45" spans="1:14" ht="18" customHeight="1" x14ac:dyDescent="0.25">
      <c r="A45" s="50" t="s">
        <v>29</v>
      </c>
      <c r="B45" s="52">
        <v>7272</v>
      </c>
      <c r="C45" s="50" t="s">
        <v>17</v>
      </c>
      <c r="D45" s="50" t="s">
        <v>11</v>
      </c>
    </row>
    <row r="46" spans="1:14" ht="18" customHeight="1" x14ac:dyDescent="0.25">
      <c r="A46" s="50" t="s">
        <v>30</v>
      </c>
      <c r="B46" s="52">
        <v>3884.65</v>
      </c>
      <c r="C46" s="50" t="s">
        <v>22</v>
      </c>
      <c r="D46" s="50" t="s">
        <v>11</v>
      </c>
    </row>
    <row r="47" spans="1:14" ht="18" customHeight="1" x14ac:dyDescent="0.25">
      <c r="A47" s="50" t="s">
        <v>88</v>
      </c>
      <c r="B47" s="52">
        <v>25300</v>
      </c>
      <c r="C47" s="50" t="s">
        <v>98</v>
      </c>
      <c r="D47" s="50" t="s">
        <v>102</v>
      </c>
    </row>
    <row r="48" spans="1:14" ht="18" customHeight="1" x14ac:dyDescent="0.25">
      <c r="A48" s="50" t="s">
        <v>31</v>
      </c>
      <c r="B48" s="52">
        <v>7063</v>
      </c>
      <c r="C48" s="50" t="s">
        <v>22</v>
      </c>
      <c r="D48" s="50" t="s">
        <v>11</v>
      </c>
    </row>
    <row r="49" spans="1:14" ht="18" customHeight="1" x14ac:dyDescent="0.25">
      <c r="A49" s="50" t="s">
        <v>111</v>
      </c>
      <c r="B49" s="52">
        <v>3500</v>
      </c>
      <c r="C49" s="50" t="s">
        <v>13</v>
      </c>
      <c r="D49" s="50" t="s">
        <v>11</v>
      </c>
    </row>
    <row r="50" spans="1:14" ht="18" customHeight="1" x14ac:dyDescent="0.25">
      <c r="A50" s="50" t="s">
        <v>95</v>
      </c>
      <c r="B50" s="52">
        <v>854.04</v>
      </c>
      <c r="C50" s="50" t="s">
        <v>101</v>
      </c>
      <c r="D50" s="50" t="s">
        <v>97</v>
      </c>
    </row>
    <row r="51" spans="1:14" ht="18" customHeight="1" x14ac:dyDescent="0.25">
      <c r="A51" s="50" t="s">
        <v>89</v>
      </c>
      <c r="B51" s="52">
        <v>13621.5</v>
      </c>
      <c r="C51" s="50" t="s">
        <v>22</v>
      </c>
      <c r="D51" s="50" t="s">
        <v>11</v>
      </c>
    </row>
    <row r="52" spans="1:14" ht="18" customHeight="1" x14ac:dyDescent="0.25">
      <c r="A52" s="50" t="s">
        <v>32</v>
      </c>
      <c r="B52" s="52">
        <v>4036</v>
      </c>
      <c r="C52" s="50" t="s">
        <v>17</v>
      </c>
      <c r="D52" s="50" t="s">
        <v>11</v>
      </c>
    </row>
    <row r="53" spans="1:14" ht="18" customHeight="1" x14ac:dyDescent="0.25">
      <c r="A53" s="50" t="s">
        <v>33</v>
      </c>
      <c r="B53" s="52">
        <v>4036</v>
      </c>
      <c r="C53" s="50" t="s">
        <v>15</v>
      </c>
      <c r="D53" s="50" t="s">
        <v>8</v>
      </c>
    </row>
    <row r="54" spans="1:14" ht="18" customHeight="1" x14ac:dyDescent="0.25">
      <c r="A54" s="50" t="s">
        <v>45</v>
      </c>
      <c r="B54" s="52">
        <v>9000</v>
      </c>
      <c r="C54" s="50" t="s">
        <v>15</v>
      </c>
      <c r="D54" s="50" t="s">
        <v>8</v>
      </c>
    </row>
    <row r="55" spans="1:14" ht="18" customHeight="1" x14ac:dyDescent="0.25">
      <c r="A55" s="50" t="s">
        <v>34</v>
      </c>
      <c r="B55" s="52">
        <v>4641.3999999999996</v>
      </c>
      <c r="C55" s="50" t="s">
        <v>10</v>
      </c>
      <c r="D55" s="50" t="s">
        <v>11</v>
      </c>
    </row>
    <row r="56" spans="1:14" ht="18" customHeight="1" x14ac:dyDescent="0.25">
      <c r="A56" s="50" t="s">
        <v>35</v>
      </c>
      <c r="B56" s="52">
        <v>7567.5</v>
      </c>
      <c r="C56" s="50" t="s">
        <v>10</v>
      </c>
      <c r="D56" s="50" t="s">
        <v>11</v>
      </c>
    </row>
    <row r="57" spans="1:14" ht="18" customHeight="1" x14ac:dyDescent="0.25">
      <c r="A57" s="50" t="s">
        <v>100</v>
      </c>
      <c r="B57" s="52">
        <v>13621.5</v>
      </c>
      <c r="C57" s="50" t="s">
        <v>17</v>
      </c>
      <c r="D57" s="50" t="s">
        <v>11</v>
      </c>
    </row>
    <row r="58" spans="1:14" ht="18" customHeight="1" x14ac:dyDescent="0.25">
      <c r="A58" s="50" t="s">
        <v>94</v>
      </c>
      <c r="B58" s="52">
        <v>3500</v>
      </c>
      <c r="C58" s="50" t="s">
        <v>13</v>
      </c>
      <c r="D58" s="50" t="s">
        <v>11</v>
      </c>
    </row>
    <row r="59" spans="1:14" ht="18" customHeight="1" x14ac:dyDescent="0.25">
      <c r="A59" s="50" t="s">
        <v>105</v>
      </c>
      <c r="B59" s="52">
        <v>7500</v>
      </c>
      <c r="C59" s="50" t="s">
        <v>46</v>
      </c>
      <c r="D59" s="50" t="s">
        <v>8</v>
      </c>
      <c r="M59" s="19"/>
      <c r="N59" s="19"/>
    </row>
    <row r="60" spans="1:14" ht="18" customHeight="1" x14ac:dyDescent="0.25">
      <c r="A60" s="50" t="s">
        <v>24</v>
      </c>
      <c r="B60" s="52">
        <v>4036</v>
      </c>
      <c r="C60" s="50" t="s">
        <v>10</v>
      </c>
      <c r="D60" s="50" t="s">
        <v>11</v>
      </c>
    </row>
    <row r="61" spans="1:14" ht="18" customHeight="1" x14ac:dyDescent="0.25">
      <c r="A61" s="50" t="s">
        <v>33</v>
      </c>
      <c r="B61" s="52">
        <v>4036</v>
      </c>
      <c r="C61" s="50" t="s">
        <v>10</v>
      </c>
      <c r="D61" s="50" t="s">
        <v>11</v>
      </c>
    </row>
    <row r="62" spans="1:14" ht="18" customHeight="1" x14ac:dyDescent="0.25">
      <c r="A62" s="50" t="s">
        <v>36</v>
      </c>
      <c r="B62" s="52">
        <v>3228.8</v>
      </c>
      <c r="C62" s="50" t="s">
        <v>7</v>
      </c>
      <c r="D62" s="50" t="s">
        <v>8</v>
      </c>
    </row>
    <row r="63" spans="1:14" ht="12" customHeight="1" x14ac:dyDescent="0.25">
      <c r="A63" s="51"/>
    </row>
    <row r="64" spans="1:14" ht="18" customHeight="1" x14ac:dyDescent="0.25">
      <c r="A64" s="49" t="s">
        <v>118</v>
      </c>
    </row>
  </sheetData>
  <sortState xmlns:xlrd2="http://schemas.microsoft.com/office/spreadsheetml/2017/richdata2" ref="A4:N62">
    <sortCondition ref="A4:A62"/>
  </sortState>
  <pageMargins left="0.511811024" right="0.511811024" top="0.78740157499999996" bottom="0.78740157499999996" header="0.31496062000000002" footer="0.31496062000000002"/>
  <pageSetup paperSize="9" scale="60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"/>
  <sheetViews>
    <sheetView showGridLines="0" zoomScale="115" zoomScaleNormal="115" zoomScaleSheetLayoutView="85" workbookViewId="0">
      <pane xSplit="2" ySplit="2" topLeftCell="C3" activePane="bottomRight" state="frozen"/>
      <selection pane="topRight" activeCell="B2" sqref="B2"/>
      <selection pane="bottomLeft" activeCell="B2" sqref="B2"/>
      <selection pane="bottomRight" activeCell="D18" sqref="D18"/>
    </sheetView>
  </sheetViews>
  <sheetFormatPr defaultColWidth="9.140625" defaultRowHeight="14.25" x14ac:dyDescent="0.25"/>
  <cols>
    <col min="1" max="1" width="8.85546875" style="26" customWidth="1"/>
    <col min="2" max="2" width="38" style="8" bestFit="1" customWidth="1"/>
    <col min="3" max="3" width="11.5703125" style="30" customWidth="1"/>
    <col min="4" max="4" width="34.28515625" style="4" bestFit="1" customWidth="1"/>
    <col min="5" max="5" width="10.28515625" style="4" customWidth="1"/>
    <col min="6" max="6" width="18.42578125" style="23" customWidth="1"/>
    <col min="7" max="7" width="10" style="27" customWidth="1"/>
    <col min="8" max="8" width="13.28515625" style="17" customWidth="1"/>
    <col min="9" max="10" width="9.140625" style="17" customWidth="1"/>
    <col min="11" max="11" width="13" style="17" customWidth="1"/>
    <col min="12" max="12" width="13.7109375" style="27" bestFit="1" customWidth="1"/>
    <col min="13" max="16384" width="9.140625" style="8"/>
  </cols>
  <sheetData>
    <row r="1" spans="1:24" ht="18" customHeight="1" x14ac:dyDescent="0.25">
      <c r="A1" s="53" t="s">
        <v>48</v>
      </c>
      <c r="B1" s="53"/>
      <c r="C1" s="24"/>
      <c r="D1" s="3"/>
      <c r="E1" s="3"/>
      <c r="F1" s="5"/>
      <c r="G1" s="7"/>
      <c r="H1" s="6"/>
      <c r="I1" s="6"/>
      <c r="J1" s="6"/>
      <c r="K1" s="34">
        <v>0.34</v>
      </c>
      <c r="L1" s="7" t="s">
        <v>49</v>
      </c>
    </row>
    <row r="2" spans="1:24" s="9" customFormat="1" ht="18" customHeight="1" x14ac:dyDescent="0.25">
      <c r="A2" s="10" t="s">
        <v>0</v>
      </c>
      <c r="B2" s="10" t="s">
        <v>1</v>
      </c>
      <c r="C2" s="12" t="s">
        <v>50</v>
      </c>
      <c r="D2" s="11" t="s">
        <v>3</v>
      </c>
      <c r="E2" s="11" t="s">
        <v>51</v>
      </c>
      <c r="F2" s="11" t="s">
        <v>4</v>
      </c>
      <c r="G2" s="32" t="s">
        <v>52</v>
      </c>
      <c r="H2" s="35" t="s">
        <v>53</v>
      </c>
      <c r="I2" s="32" t="s">
        <v>54</v>
      </c>
      <c r="J2" s="32" t="s">
        <v>55</v>
      </c>
      <c r="K2" s="32" t="s">
        <v>56</v>
      </c>
      <c r="L2" s="12" t="s">
        <v>57</v>
      </c>
    </row>
    <row r="3" spans="1:24" s="17" customFormat="1" ht="18" customHeight="1" x14ac:dyDescent="0.25">
      <c r="A3" s="25">
        <v>285</v>
      </c>
      <c r="B3" s="22" t="s">
        <v>58</v>
      </c>
      <c r="C3" s="29">
        <v>2000</v>
      </c>
      <c r="D3" s="14" t="s">
        <v>59</v>
      </c>
      <c r="E3" s="15" t="s">
        <v>60</v>
      </c>
      <c r="F3" s="16" t="s">
        <v>61</v>
      </c>
      <c r="G3" s="33">
        <f t="shared" ref="G3:G14" si="0">C3/E3</f>
        <v>10</v>
      </c>
      <c r="H3" s="1">
        <f>G3*1.5</f>
        <v>15</v>
      </c>
      <c r="I3" s="1">
        <f t="shared" ref="I3:I14" si="1">SUM(H3/25)*5</f>
        <v>3</v>
      </c>
      <c r="J3" s="1">
        <f t="shared" ref="J3:J14" si="2">H3+I3</f>
        <v>18</v>
      </c>
      <c r="K3" s="1">
        <f t="shared" ref="K3:K14" si="3">J3*$K$1</f>
        <v>6.12</v>
      </c>
      <c r="L3" s="2">
        <f t="shared" ref="L3:L14" si="4">J3+K3</f>
        <v>24.12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17" customFormat="1" ht="18" customHeight="1" x14ac:dyDescent="0.25">
      <c r="A4" s="25">
        <v>282</v>
      </c>
      <c r="B4" s="22" t="s">
        <v>62</v>
      </c>
      <c r="C4" s="29">
        <v>2000</v>
      </c>
      <c r="D4" s="14" t="s">
        <v>59</v>
      </c>
      <c r="E4" s="15" t="s">
        <v>60</v>
      </c>
      <c r="F4" s="16" t="s">
        <v>61</v>
      </c>
      <c r="G4" s="33">
        <f t="shared" si="0"/>
        <v>10</v>
      </c>
      <c r="H4" s="1">
        <f t="shared" ref="H4:H14" si="5">G4*1.5</f>
        <v>15</v>
      </c>
      <c r="I4" s="1">
        <f t="shared" si="1"/>
        <v>3</v>
      </c>
      <c r="J4" s="1">
        <f t="shared" si="2"/>
        <v>18</v>
      </c>
      <c r="K4" s="1">
        <f t="shared" si="3"/>
        <v>6.12</v>
      </c>
      <c r="L4" s="2">
        <f t="shared" si="4"/>
        <v>24.12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8" customHeight="1" x14ac:dyDescent="0.25">
      <c r="A5" s="16">
        <v>186</v>
      </c>
      <c r="B5" s="18" t="s">
        <v>63</v>
      </c>
      <c r="C5" s="29">
        <v>2100</v>
      </c>
      <c r="D5" s="16" t="s">
        <v>64</v>
      </c>
      <c r="E5" s="15" t="s">
        <v>60</v>
      </c>
      <c r="F5" s="16" t="s">
        <v>61</v>
      </c>
      <c r="G5" s="33">
        <f t="shared" si="0"/>
        <v>10.5</v>
      </c>
      <c r="H5" s="1">
        <f t="shared" si="5"/>
        <v>15.75</v>
      </c>
      <c r="I5" s="1">
        <f t="shared" si="1"/>
        <v>3.15</v>
      </c>
      <c r="J5" s="1">
        <f t="shared" si="2"/>
        <v>18.899999999999999</v>
      </c>
      <c r="K5" s="1">
        <f t="shared" si="3"/>
        <v>6.4260000000000002</v>
      </c>
      <c r="L5" s="2">
        <f t="shared" si="4"/>
        <v>25.326000000000001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8" customHeight="1" x14ac:dyDescent="0.25">
      <c r="A6" s="16">
        <v>108</v>
      </c>
      <c r="B6" s="18" t="s">
        <v>65</v>
      </c>
      <c r="C6" s="29">
        <v>2550</v>
      </c>
      <c r="D6" s="16" t="s">
        <v>66</v>
      </c>
      <c r="E6" s="16">
        <v>200</v>
      </c>
      <c r="F6" s="16" t="s">
        <v>61</v>
      </c>
      <c r="G6" s="33">
        <f t="shared" si="0"/>
        <v>12.75</v>
      </c>
      <c r="H6" s="1">
        <f t="shared" si="5"/>
        <v>19.125</v>
      </c>
      <c r="I6" s="1">
        <f t="shared" si="1"/>
        <v>3.8250000000000002</v>
      </c>
      <c r="J6" s="1">
        <f t="shared" si="2"/>
        <v>22.95</v>
      </c>
      <c r="K6" s="1">
        <f t="shared" si="3"/>
        <v>7.8029999999999999</v>
      </c>
      <c r="L6" s="2">
        <f t="shared" si="4"/>
        <v>30.753</v>
      </c>
    </row>
    <row r="7" spans="1:24" s="17" customFormat="1" ht="18" customHeight="1" x14ac:dyDescent="0.25">
      <c r="A7" s="20">
        <v>159</v>
      </c>
      <c r="B7" s="21" t="s">
        <v>67</v>
      </c>
      <c r="C7" s="29">
        <v>1574.97</v>
      </c>
      <c r="D7" s="14" t="s">
        <v>68</v>
      </c>
      <c r="E7" s="14" t="s">
        <v>69</v>
      </c>
      <c r="F7" s="16" t="s">
        <v>70</v>
      </c>
      <c r="G7" s="33">
        <f t="shared" si="0"/>
        <v>7.4998571428571426</v>
      </c>
      <c r="H7" s="1">
        <f t="shared" si="5"/>
        <v>11.249785714285714</v>
      </c>
      <c r="I7" s="1">
        <f t="shared" si="1"/>
        <v>2.2499571428571432</v>
      </c>
      <c r="J7" s="1">
        <f t="shared" si="2"/>
        <v>13.499742857142857</v>
      </c>
      <c r="K7" s="1">
        <f t="shared" si="3"/>
        <v>4.589912571428572</v>
      </c>
      <c r="L7" s="2">
        <f t="shared" si="4"/>
        <v>18.089655428571429</v>
      </c>
    </row>
    <row r="8" spans="1:24" s="17" customFormat="1" ht="18" customHeight="1" x14ac:dyDescent="0.25">
      <c r="A8" s="25">
        <v>288</v>
      </c>
      <c r="B8" s="22" t="s">
        <v>71</v>
      </c>
      <c r="C8" s="29">
        <v>1574.97</v>
      </c>
      <c r="D8" s="14" t="s">
        <v>68</v>
      </c>
      <c r="E8" s="14" t="s">
        <v>69</v>
      </c>
      <c r="F8" s="16" t="s">
        <v>70</v>
      </c>
      <c r="G8" s="33">
        <f t="shared" si="0"/>
        <v>7.4998571428571426</v>
      </c>
      <c r="H8" s="1">
        <f t="shared" si="5"/>
        <v>11.249785714285714</v>
      </c>
      <c r="I8" s="1">
        <f t="shared" si="1"/>
        <v>2.2499571428571432</v>
      </c>
      <c r="J8" s="1">
        <f t="shared" si="2"/>
        <v>13.499742857142857</v>
      </c>
      <c r="K8" s="1">
        <f t="shared" si="3"/>
        <v>4.589912571428572</v>
      </c>
      <c r="L8" s="2">
        <f t="shared" si="4"/>
        <v>18.089655428571429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17" customFormat="1" ht="18" customHeight="1" x14ac:dyDescent="0.25">
      <c r="A9" s="16">
        <v>192</v>
      </c>
      <c r="B9" s="18" t="s">
        <v>72</v>
      </c>
      <c r="C9" s="29">
        <v>1574.97</v>
      </c>
      <c r="D9" s="15" t="s">
        <v>68</v>
      </c>
      <c r="E9" s="14" t="s">
        <v>69</v>
      </c>
      <c r="F9" s="16" t="s">
        <v>70</v>
      </c>
      <c r="G9" s="33">
        <f t="shared" si="0"/>
        <v>7.4998571428571426</v>
      </c>
      <c r="H9" s="1">
        <f t="shared" si="5"/>
        <v>11.249785714285714</v>
      </c>
      <c r="I9" s="1">
        <f t="shared" si="1"/>
        <v>2.2499571428571432</v>
      </c>
      <c r="J9" s="1">
        <f t="shared" si="2"/>
        <v>13.499742857142857</v>
      </c>
      <c r="K9" s="1">
        <f t="shared" si="3"/>
        <v>4.589912571428572</v>
      </c>
      <c r="L9" s="2">
        <f t="shared" si="4"/>
        <v>18.089655428571429</v>
      </c>
    </row>
    <row r="10" spans="1:24" ht="18" customHeight="1" x14ac:dyDescent="0.25">
      <c r="A10" s="25">
        <v>229</v>
      </c>
      <c r="B10" s="22" t="s">
        <v>73</v>
      </c>
      <c r="C10" s="29">
        <v>1574.97</v>
      </c>
      <c r="D10" s="15" t="s">
        <v>68</v>
      </c>
      <c r="E10" s="14" t="s">
        <v>69</v>
      </c>
      <c r="F10" s="16" t="s">
        <v>70</v>
      </c>
      <c r="G10" s="33">
        <f t="shared" si="0"/>
        <v>7.4998571428571426</v>
      </c>
      <c r="H10" s="1">
        <f t="shared" si="5"/>
        <v>11.249785714285714</v>
      </c>
      <c r="I10" s="1">
        <f t="shared" si="1"/>
        <v>2.2499571428571432</v>
      </c>
      <c r="J10" s="1">
        <f t="shared" si="2"/>
        <v>13.499742857142857</v>
      </c>
      <c r="K10" s="1">
        <f t="shared" si="3"/>
        <v>4.589912571428572</v>
      </c>
      <c r="L10" s="2">
        <f t="shared" si="4"/>
        <v>18.089655428571429</v>
      </c>
    </row>
    <row r="11" spans="1:24" ht="18" customHeight="1" x14ac:dyDescent="0.25">
      <c r="A11" s="16">
        <v>292</v>
      </c>
      <c r="B11" s="22" t="s">
        <v>74</v>
      </c>
      <c r="C11" s="29">
        <v>1522.61</v>
      </c>
      <c r="D11" s="16" t="s">
        <v>75</v>
      </c>
      <c r="E11" s="16">
        <v>180</v>
      </c>
      <c r="F11" s="16" t="s">
        <v>76</v>
      </c>
      <c r="G11" s="33">
        <f t="shared" si="0"/>
        <v>8.4589444444444446</v>
      </c>
      <c r="H11" s="1">
        <f t="shared" si="5"/>
        <v>12.688416666666667</v>
      </c>
      <c r="I11" s="1">
        <f t="shared" si="1"/>
        <v>2.5376833333333333</v>
      </c>
      <c r="J11" s="1">
        <f t="shared" si="2"/>
        <v>15.226100000000001</v>
      </c>
      <c r="K11" s="1">
        <f t="shared" si="3"/>
        <v>5.1768740000000006</v>
      </c>
      <c r="L11" s="2">
        <f t="shared" si="4"/>
        <v>20.402974</v>
      </c>
    </row>
    <row r="12" spans="1:24" ht="18" customHeight="1" x14ac:dyDescent="0.25">
      <c r="A12" s="16">
        <v>293</v>
      </c>
      <c r="B12" s="18" t="s">
        <v>77</v>
      </c>
      <c r="C12" s="29">
        <v>1522.61</v>
      </c>
      <c r="D12" s="16" t="s">
        <v>75</v>
      </c>
      <c r="E12" s="16">
        <v>180</v>
      </c>
      <c r="F12" s="16" t="s">
        <v>76</v>
      </c>
      <c r="G12" s="33">
        <f t="shared" si="0"/>
        <v>8.4589444444444446</v>
      </c>
      <c r="H12" s="1">
        <f t="shared" si="5"/>
        <v>12.688416666666667</v>
      </c>
      <c r="I12" s="1">
        <f t="shared" si="1"/>
        <v>2.5376833333333333</v>
      </c>
      <c r="J12" s="1">
        <f t="shared" si="2"/>
        <v>15.226100000000001</v>
      </c>
      <c r="K12" s="1">
        <f t="shared" si="3"/>
        <v>5.1768740000000006</v>
      </c>
      <c r="L12" s="2">
        <f t="shared" si="4"/>
        <v>20.402974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8" customHeight="1" x14ac:dyDescent="0.25">
      <c r="A13" s="20">
        <v>42</v>
      </c>
      <c r="B13" s="13" t="s">
        <v>78</v>
      </c>
      <c r="C13" s="29">
        <v>3900</v>
      </c>
      <c r="D13" s="15" t="s">
        <v>79</v>
      </c>
      <c r="E13" s="15" t="s">
        <v>60</v>
      </c>
      <c r="F13" s="16" t="s">
        <v>61</v>
      </c>
      <c r="G13" s="33">
        <f t="shared" si="0"/>
        <v>19.5</v>
      </c>
      <c r="H13" s="1">
        <f t="shared" si="5"/>
        <v>29.25</v>
      </c>
      <c r="I13" s="1">
        <f t="shared" si="1"/>
        <v>5.85</v>
      </c>
      <c r="J13" s="1">
        <f t="shared" si="2"/>
        <v>35.1</v>
      </c>
      <c r="K13" s="1">
        <f t="shared" si="3"/>
        <v>11.934000000000001</v>
      </c>
      <c r="L13" s="2">
        <f t="shared" si="4"/>
        <v>47.034000000000006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8" customHeight="1" x14ac:dyDescent="0.25">
      <c r="A14" s="20">
        <v>20</v>
      </c>
      <c r="B14" s="13" t="s">
        <v>80</v>
      </c>
      <c r="C14" s="29">
        <v>2940.46</v>
      </c>
      <c r="D14" s="15" t="s">
        <v>81</v>
      </c>
      <c r="E14" s="14" t="s">
        <v>69</v>
      </c>
      <c r="F14" s="16" t="s">
        <v>70</v>
      </c>
      <c r="G14" s="33">
        <f t="shared" si="0"/>
        <v>14.002190476190476</v>
      </c>
      <c r="H14" s="1">
        <f t="shared" si="5"/>
        <v>21.003285714285713</v>
      </c>
      <c r="I14" s="1">
        <f t="shared" si="1"/>
        <v>4.2006571428571426</v>
      </c>
      <c r="J14" s="1">
        <f t="shared" si="2"/>
        <v>25.203942857142856</v>
      </c>
      <c r="K14" s="1">
        <f t="shared" si="3"/>
        <v>8.5693405714285724</v>
      </c>
      <c r="L14" s="2">
        <f t="shared" si="4"/>
        <v>33.773283428571432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8" customHeight="1" x14ac:dyDescent="0.25"/>
    <row r="16" spans="1:24" ht="18" customHeight="1" x14ac:dyDescent="0.25">
      <c r="A16" s="53" t="s">
        <v>48</v>
      </c>
      <c r="B16" s="53"/>
      <c r="C16" s="24"/>
      <c r="D16" s="3"/>
      <c r="E16" s="3"/>
      <c r="F16" s="5"/>
      <c r="G16" s="7"/>
      <c r="H16" s="6"/>
      <c r="I16" s="6"/>
      <c r="J16" s="6"/>
      <c r="K16" s="34">
        <v>0.34</v>
      </c>
      <c r="L16" s="7" t="s">
        <v>82</v>
      </c>
    </row>
    <row r="17" spans="1:12" ht="18" customHeight="1" x14ac:dyDescent="0.25">
      <c r="A17" s="10" t="s">
        <v>0</v>
      </c>
      <c r="B17" s="10" t="s">
        <v>1</v>
      </c>
      <c r="C17" s="12" t="s">
        <v>50</v>
      </c>
      <c r="D17" s="11" t="s">
        <v>3</v>
      </c>
      <c r="E17" s="11" t="s">
        <v>51</v>
      </c>
      <c r="F17" s="11" t="s">
        <v>4</v>
      </c>
      <c r="G17" s="32" t="s">
        <v>52</v>
      </c>
      <c r="H17" s="35" t="s">
        <v>83</v>
      </c>
      <c r="I17" s="32" t="s">
        <v>54</v>
      </c>
      <c r="J17" s="32" t="s">
        <v>55</v>
      </c>
      <c r="K17" s="32" t="s">
        <v>56</v>
      </c>
      <c r="L17" s="12" t="s">
        <v>57</v>
      </c>
    </row>
    <row r="18" spans="1:12" ht="18" customHeight="1" x14ac:dyDescent="0.25">
      <c r="A18" s="25">
        <v>285</v>
      </c>
      <c r="B18" s="22" t="s">
        <v>58</v>
      </c>
      <c r="C18" s="29">
        <v>2000</v>
      </c>
      <c r="D18" s="14" t="s">
        <v>59</v>
      </c>
      <c r="E18" s="15" t="s">
        <v>60</v>
      </c>
      <c r="F18" s="16" t="s">
        <v>61</v>
      </c>
      <c r="G18" s="33">
        <f t="shared" ref="G18:G29" si="6">C18/E18</f>
        <v>10</v>
      </c>
      <c r="H18" s="1">
        <f t="shared" ref="H18:H29" si="7">G18*2</f>
        <v>20</v>
      </c>
      <c r="I18" s="1">
        <f t="shared" ref="I18:I29" si="8">SUM(H18/25)*5</f>
        <v>4</v>
      </c>
      <c r="J18" s="1">
        <f t="shared" ref="J18:J29" si="9">H18+I18</f>
        <v>24</v>
      </c>
      <c r="K18" s="1">
        <f>J18*$K$16</f>
        <v>8.16</v>
      </c>
      <c r="L18" s="2">
        <f t="shared" ref="L18:L29" si="10">J18+K18</f>
        <v>32.159999999999997</v>
      </c>
    </row>
    <row r="19" spans="1:12" ht="18" customHeight="1" x14ac:dyDescent="0.25">
      <c r="A19" s="25">
        <v>282</v>
      </c>
      <c r="B19" s="22" t="s">
        <v>62</v>
      </c>
      <c r="C19" s="29">
        <v>2000</v>
      </c>
      <c r="D19" s="14" t="s">
        <v>59</v>
      </c>
      <c r="E19" s="15" t="s">
        <v>60</v>
      </c>
      <c r="F19" s="16" t="s">
        <v>61</v>
      </c>
      <c r="G19" s="33">
        <f t="shared" si="6"/>
        <v>10</v>
      </c>
      <c r="H19" s="1">
        <f t="shared" si="7"/>
        <v>20</v>
      </c>
      <c r="I19" s="1">
        <f t="shared" si="8"/>
        <v>4</v>
      </c>
      <c r="J19" s="1">
        <f t="shared" si="9"/>
        <v>24</v>
      </c>
      <c r="K19" s="1">
        <f t="shared" ref="K19:K29" si="11">J19*$K$16</f>
        <v>8.16</v>
      </c>
      <c r="L19" s="2">
        <f t="shared" si="10"/>
        <v>32.159999999999997</v>
      </c>
    </row>
    <row r="20" spans="1:12" ht="18" customHeight="1" x14ac:dyDescent="0.25">
      <c r="A20" s="16">
        <v>186</v>
      </c>
      <c r="B20" s="18" t="s">
        <v>63</v>
      </c>
      <c r="C20" s="29">
        <v>2100</v>
      </c>
      <c r="D20" s="16" t="s">
        <v>64</v>
      </c>
      <c r="E20" s="15" t="s">
        <v>60</v>
      </c>
      <c r="F20" s="16" t="s">
        <v>61</v>
      </c>
      <c r="G20" s="33">
        <f t="shared" si="6"/>
        <v>10.5</v>
      </c>
      <c r="H20" s="1">
        <f t="shared" si="7"/>
        <v>21</v>
      </c>
      <c r="I20" s="1">
        <f t="shared" si="8"/>
        <v>4.2</v>
      </c>
      <c r="J20" s="1">
        <f t="shared" si="9"/>
        <v>25.2</v>
      </c>
      <c r="K20" s="1">
        <f t="shared" si="11"/>
        <v>8.5679999999999996</v>
      </c>
      <c r="L20" s="2">
        <f t="shared" si="10"/>
        <v>33.768000000000001</v>
      </c>
    </row>
    <row r="21" spans="1:12" ht="18" customHeight="1" x14ac:dyDescent="0.25">
      <c r="A21" s="16">
        <v>108</v>
      </c>
      <c r="B21" s="18" t="s">
        <v>65</v>
      </c>
      <c r="C21" s="29">
        <v>2550</v>
      </c>
      <c r="D21" s="16" t="s">
        <v>66</v>
      </c>
      <c r="E21" s="16">
        <v>200</v>
      </c>
      <c r="F21" s="16" t="s">
        <v>61</v>
      </c>
      <c r="G21" s="33">
        <f t="shared" si="6"/>
        <v>12.75</v>
      </c>
      <c r="H21" s="1">
        <f t="shared" si="7"/>
        <v>25.5</v>
      </c>
      <c r="I21" s="1">
        <f t="shared" si="8"/>
        <v>5.0999999999999996</v>
      </c>
      <c r="J21" s="1">
        <f t="shared" si="9"/>
        <v>30.6</v>
      </c>
      <c r="K21" s="1">
        <f t="shared" si="11"/>
        <v>10.404000000000002</v>
      </c>
      <c r="L21" s="2">
        <f t="shared" si="10"/>
        <v>41.004000000000005</v>
      </c>
    </row>
    <row r="22" spans="1:12" ht="18" customHeight="1" x14ac:dyDescent="0.25">
      <c r="A22" s="20">
        <v>159</v>
      </c>
      <c r="B22" s="21" t="s">
        <v>67</v>
      </c>
      <c r="C22" s="29">
        <v>1574.97</v>
      </c>
      <c r="D22" s="14" t="s">
        <v>68</v>
      </c>
      <c r="E22" s="14" t="s">
        <v>69</v>
      </c>
      <c r="F22" s="16" t="s">
        <v>70</v>
      </c>
      <c r="G22" s="33">
        <f t="shared" si="6"/>
        <v>7.4998571428571426</v>
      </c>
      <c r="H22" s="1">
        <f t="shared" si="7"/>
        <v>14.999714285714285</v>
      </c>
      <c r="I22" s="1">
        <f t="shared" si="8"/>
        <v>2.999942857142857</v>
      </c>
      <c r="J22" s="1">
        <f t="shared" si="9"/>
        <v>17.999657142857142</v>
      </c>
      <c r="K22" s="1">
        <f t="shared" si="11"/>
        <v>6.1198834285714288</v>
      </c>
      <c r="L22" s="2">
        <f t="shared" si="10"/>
        <v>24.119540571428573</v>
      </c>
    </row>
    <row r="23" spans="1:12" ht="18" customHeight="1" x14ac:dyDescent="0.25">
      <c r="A23" s="25">
        <v>288</v>
      </c>
      <c r="B23" s="22" t="s">
        <v>71</v>
      </c>
      <c r="C23" s="29">
        <v>1574.97</v>
      </c>
      <c r="D23" s="14" t="s">
        <v>68</v>
      </c>
      <c r="E23" s="14" t="s">
        <v>69</v>
      </c>
      <c r="F23" s="16" t="s">
        <v>70</v>
      </c>
      <c r="G23" s="33">
        <f t="shared" si="6"/>
        <v>7.4998571428571426</v>
      </c>
      <c r="H23" s="1">
        <f t="shared" si="7"/>
        <v>14.999714285714285</v>
      </c>
      <c r="I23" s="1">
        <f t="shared" si="8"/>
        <v>2.999942857142857</v>
      </c>
      <c r="J23" s="1">
        <f t="shared" si="9"/>
        <v>17.999657142857142</v>
      </c>
      <c r="K23" s="1">
        <f t="shared" si="11"/>
        <v>6.1198834285714288</v>
      </c>
      <c r="L23" s="2">
        <f t="shared" si="10"/>
        <v>24.119540571428573</v>
      </c>
    </row>
    <row r="24" spans="1:12" ht="18" customHeight="1" x14ac:dyDescent="0.25">
      <c r="A24" s="16">
        <v>192</v>
      </c>
      <c r="B24" s="18" t="s">
        <v>72</v>
      </c>
      <c r="C24" s="29">
        <v>1574.97</v>
      </c>
      <c r="D24" s="15" t="s">
        <v>68</v>
      </c>
      <c r="E24" s="14" t="s">
        <v>69</v>
      </c>
      <c r="F24" s="16" t="s">
        <v>70</v>
      </c>
      <c r="G24" s="33">
        <f t="shared" si="6"/>
        <v>7.4998571428571426</v>
      </c>
      <c r="H24" s="1">
        <f t="shared" si="7"/>
        <v>14.999714285714285</v>
      </c>
      <c r="I24" s="1">
        <f t="shared" si="8"/>
        <v>2.999942857142857</v>
      </c>
      <c r="J24" s="1">
        <f t="shared" si="9"/>
        <v>17.999657142857142</v>
      </c>
      <c r="K24" s="1">
        <f t="shared" si="11"/>
        <v>6.1198834285714288</v>
      </c>
      <c r="L24" s="2">
        <f t="shared" si="10"/>
        <v>24.119540571428573</v>
      </c>
    </row>
    <row r="25" spans="1:12" ht="18" customHeight="1" x14ac:dyDescent="0.25">
      <c r="A25" s="25">
        <v>229</v>
      </c>
      <c r="B25" s="22" t="s">
        <v>73</v>
      </c>
      <c r="C25" s="29">
        <v>1574.97</v>
      </c>
      <c r="D25" s="15" t="s">
        <v>68</v>
      </c>
      <c r="E25" s="14" t="s">
        <v>69</v>
      </c>
      <c r="F25" s="16" t="s">
        <v>70</v>
      </c>
      <c r="G25" s="33">
        <f t="shared" si="6"/>
        <v>7.4998571428571426</v>
      </c>
      <c r="H25" s="1">
        <f t="shared" si="7"/>
        <v>14.999714285714285</v>
      </c>
      <c r="I25" s="1">
        <f t="shared" si="8"/>
        <v>2.999942857142857</v>
      </c>
      <c r="J25" s="1">
        <f t="shared" si="9"/>
        <v>17.999657142857142</v>
      </c>
      <c r="K25" s="1">
        <f t="shared" si="11"/>
        <v>6.1198834285714288</v>
      </c>
      <c r="L25" s="2">
        <f t="shared" si="10"/>
        <v>24.119540571428573</v>
      </c>
    </row>
    <row r="26" spans="1:12" ht="18" customHeight="1" x14ac:dyDescent="0.25">
      <c r="A26" s="16">
        <v>292</v>
      </c>
      <c r="B26" s="22" t="s">
        <v>74</v>
      </c>
      <c r="C26" s="29">
        <v>1522.61</v>
      </c>
      <c r="D26" s="16" t="s">
        <v>75</v>
      </c>
      <c r="E26" s="16">
        <v>180</v>
      </c>
      <c r="F26" s="16" t="s">
        <v>76</v>
      </c>
      <c r="G26" s="33">
        <f t="shared" si="6"/>
        <v>8.4589444444444446</v>
      </c>
      <c r="H26" s="1">
        <f t="shared" si="7"/>
        <v>16.917888888888889</v>
      </c>
      <c r="I26" s="1">
        <f t="shared" si="8"/>
        <v>3.3835777777777776</v>
      </c>
      <c r="J26" s="1">
        <f t="shared" si="9"/>
        <v>20.301466666666666</v>
      </c>
      <c r="K26" s="1">
        <f t="shared" si="11"/>
        <v>6.9024986666666672</v>
      </c>
      <c r="L26" s="2">
        <f t="shared" si="10"/>
        <v>27.203965333333333</v>
      </c>
    </row>
    <row r="27" spans="1:12" ht="18" customHeight="1" x14ac:dyDescent="0.25">
      <c r="A27" s="16">
        <v>293</v>
      </c>
      <c r="B27" s="18" t="s">
        <v>77</v>
      </c>
      <c r="C27" s="29">
        <v>1522.61</v>
      </c>
      <c r="D27" s="16" t="s">
        <v>75</v>
      </c>
      <c r="E27" s="16">
        <v>180</v>
      </c>
      <c r="F27" s="16" t="s">
        <v>76</v>
      </c>
      <c r="G27" s="33">
        <f t="shared" si="6"/>
        <v>8.4589444444444446</v>
      </c>
      <c r="H27" s="1">
        <f t="shared" si="7"/>
        <v>16.917888888888889</v>
      </c>
      <c r="I27" s="1">
        <f t="shared" si="8"/>
        <v>3.3835777777777776</v>
      </c>
      <c r="J27" s="1">
        <f t="shared" si="9"/>
        <v>20.301466666666666</v>
      </c>
      <c r="K27" s="1">
        <f t="shared" si="11"/>
        <v>6.9024986666666672</v>
      </c>
      <c r="L27" s="2">
        <f t="shared" si="10"/>
        <v>27.203965333333333</v>
      </c>
    </row>
    <row r="28" spans="1:12" ht="18" customHeight="1" x14ac:dyDescent="0.25">
      <c r="A28" s="20">
        <v>42</v>
      </c>
      <c r="B28" s="13" t="s">
        <v>78</v>
      </c>
      <c r="C28" s="29">
        <v>3900</v>
      </c>
      <c r="D28" s="15" t="s">
        <v>79</v>
      </c>
      <c r="E28" s="15" t="s">
        <v>60</v>
      </c>
      <c r="F28" s="16" t="s">
        <v>61</v>
      </c>
      <c r="G28" s="33">
        <f t="shared" si="6"/>
        <v>19.5</v>
      </c>
      <c r="H28" s="1">
        <f t="shared" si="7"/>
        <v>39</v>
      </c>
      <c r="I28" s="1">
        <f t="shared" si="8"/>
        <v>7.8000000000000007</v>
      </c>
      <c r="J28" s="1">
        <f t="shared" si="9"/>
        <v>46.8</v>
      </c>
      <c r="K28" s="1">
        <f t="shared" si="11"/>
        <v>15.912000000000001</v>
      </c>
      <c r="L28" s="2">
        <f t="shared" si="10"/>
        <v>62.711999999999996</v>
      </c>
    </row>
    <row r="29" spans="1:12" ht="18" customHeight="1" x14ac:dyDescent="0.25">
      <c r="A29" s="20">
        <v>20</v>
      </c>
      <c r="B29" s="13" t="s">
        <v>80</v>
      </c>
      <c r="C29" s="29">
        <v>2940.46</v>
      </c>
      <c r="D29" s="15" t="s">
        <v>81</v>
      </c>
      <c r="E29" s="14" t="s">
        <v>69</v>
      </c>
      <c r="F29" s="16" t="s">
        <v>70</v>
      </c>
      <c r="G29" s="33">
        <f t="shared" si="6"/>
        <v>14.002190476190476</v>
      </c>
      <c r="H29" s="1">
        <f t="shared" si="7"/>
        <v>28.004380952380952</v>
      </c>
      <c r="I29" s="1">
        <f t="shared" si="8"/>
        <v>5.6008761904761908</v>
      </c>
      <c r="J29" s="1">
        <f t="shared" si="9"/>
        <v>33.605257142857141</v>
      </c>
      <c r="K29" s="1">
        <f t="shared" si="11"/>
        <v>11.425787428571429</v>
      </c>
      <c r="L29" s="2">
        <f t="shared" si="10"/>
        <v>45.031044571428566</v>
      </c>
    </row>
  </sheetData>
  <sortState xmlns:xlrd2="http://schemas.microsoft.com/office/spreadsheetml/2017/richdata2" ref="A3:X16">
    <sortCondition ref="D3:D16"/>
  </sortState>
  <mergeCells count="2">
    <mergeCell ref="A1:B1"/>
    <mergeCell ref="A16:B16"/>
  </mergeCells>
  <printOptions horizontalCentered="1"/>
  <pageMargins left="0.11811023622047245" right="0.11811023622047245" top="0.31496062992125984" bottom="0.43307086614173229" header="0.31496062992125984" footer="0.31496062992125984"/>
  <pageSetup paperSize="9" scale="31" orientation="portrait" r:id="rId1"/>
  <ignoredErrors>
    <ignoredError sqref="E3:E4 E5:E14" numberStoredAsText="1"/>
    <ignoredError sqref="K3:K4 K5:K15 K18:K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9"/>
  <sheetViews>
    <sheetView showGridLines="0" zoomScale="115" zoomScaleNormal="115" zoomScaleSheetLayoutView="85" workbookViewId="0">
      <pane xSplit="2" ySplit="2" topLeftCell="C3" activePane="bottomRight" state="frozen"/>
      <selection pane="topRight" activeCell="B2" sqref="B2"/>
      <selection pane="bottomLeft" activeCell="B2" sqref="B2"/>
      <selection pane="bottomRight" activeCell="D27" sqref="D27"/>
    </sheetView>
  </sheetViews>
  <sheetFormatPr defaultColWidth="9.140625" defaultRowHeight="14.25" x14ac:dyDescent="0.25"/>
  <cols>
    <col min="1" max="1" width="8.85546875" style="26" customWidth="1"/>
    <col min="2" max="2" width="38" style="8" bestFit="1" customWidth="1"/>
    <col min="3" max="4" width="11.5703125" style="30" customWidth="1"/>
    <col min="5" max="5" width="12.42578125" style="30" customWidth="1"/>
    <col min="6" max="6" width="34.28515625" style="4" customWidth="1"/>
    <col min="7" max="7" width="10.28515625" style="4" customWidth="1"/>
    <col min="8" max="8" width="18.42578125" style="23" customWidth="1"/>
    <col min="9" max="9" width="10" style="27" customWidth="1"/>
    <col min="10" max="10" width="13.28515625" style="17" customWidth="1"/>
    <col min="11" max="12" width="9.140625" style="17" customWidth="1"/>
    <col min="13" max="13" width="13" style="17" customWidth="1"/>
    <col min="14" max="14" width="13.7109375" style="27" bestFit="1" customWidth="1"/>
    <col min="15" max="16384" width="9.140625" style="8"/>
  </cols>
  <sheetData>
    <row r="1" spans="1:26" ht="18" customHeight="1" x14ac:dyDescent="0.25">
      <c r="A1" s="53" t="s">
        <v>48</v>
      </c>
      <c r="B1" s="53"/>
      <c r="C1" s="24"/>
      <c r="D1" s="24"/>
      <c r="E1" s="24"/>
      <c r="F1" s="3"/>
      <c r="G1" s="3"/>
      <c r="H1" s="5"/>
      <c r="I1" s="7"/>
      <c r="J1" s="6"/>
      <c r="K1" s="6"/>
      <c r="L1" s="6"/>
      <c r="M1" s="34">
        <v>0.34</v>
      </c>
      <c r="N1" s="7" t="s">
        <v>49</v>
      </c>
    </row>
    <row r="2" spans="1:26" s="9" customFormat="1" ht="18" customHeight="1" x14ac:dyDescent="0.25">
      <c r="A2" s="10" t="s">
        <v>0</v>
      </c>
      <c r="B2" s="10" t="s">
        <v>1</v>
      </c>
      <c r="C2" s="12" t="s">
        <v>50</v>
      </c>
      <c r="D2" s="28">
        <v>0.04</v>
      </c>
      <c r="E2" s="12" t="s">
        <v>84</v>
      </c>
      <c r="F2" s="11" t="s">
        <v>3</v>
      </c>
      <c r="G2" s="11" t="s">
        <v>51</v>
      </c>
      <c r="H2" s="11" t="s">
        <v>4</v>
      </c>
      <c r="I2" s="32" t="s">
        <v>52</v>
      </c>
      <c r="J2" s="35" t="s">
        <v>53</v>
      </c>
      <c r="K2" s="32" t="s">
        <v>54</v>
      </c>
      <c r="L2" s="32" t="s">
        <v>55</v>
      </c>
      <c r="M2" s="32" t="s">
        <v>56</v>
      </c>
      <c r="N2" s="12" t="s">
        <v>57</v>
      </c>
    </row>
    <row r="3" spans="1:26" s="17" customFormat="1" ht="18" customHeight="1" x14ac:dyDescent="0.25">
      <c r="A3" s="25">
        <v>285</v>
      </c>
      <c r="B3" s="22" t="s">
        <v>58</v>
      </c>
      <c r="C3" s="29">
        <v>2000</v>
      </c>
      <c r="D3" s="29">
        <f>C3*$D$2</f>
        <v>80</v>
      </c>
      <c r="E3" s="29">
        <f>C3+D3</f>
        <v>2080</v>
      </c>
      <c r="F3" s="14" t="s">
        <v>59</v>
      </c>
      <c r="G3" s="15" t="s">
        <v>60</v>
      </c>
      <c r="H3" s="16" t="s">
        <v>61</v>
      </c>
      <c r="I3" s="33">
        <f>E3/G3</f>
        <v>10.4</v>
      </c>
      <c r="J3" s="1">
        <f>I3*1.5</f>
        <v>15.600000000000001</v>
      </c>
      <c r="K3" s="1">
        <f t="shared" ref="K3:K14" si="0">SUM(J3/25)*5</f>
        <v>3.1200000000000006</v>
      </c>
      <c r="L3" s="1">
        <f t="shared" ref="L3:L14" si="1">J3+K3</f>
        <v>18.720000000000002</v>
      </c>
      <c r="M3" s="1">
        <f t="shared" ref="M3:M14" si="2">L3*$M$1</f>
        <v>6.3648000000000016</v>
      </c>
      <c r="N3" s="2">
        <f t="shared" ref="N3:N14" si="3">L3+M3</f>
        <v>25.084800000000005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17" customFormat="1" ht="18" customHeight="1" x14ac:dyDescent="0.25">
      <c r="A4" s="25">
        <v>282</v>
      </c>
      <c r="B4" s="22" t="s">
        <v>62</v>
      </c>
      <c r="C4" s="29">
        <v>2000</v>
      </c>
      <c r="D4" s="29">
        <f t="shared" ref="D4:D14" si="4">C4*$D$2</f>
        <v>80</v>
      </c>
      <c r="E4" s="29">
        <f t="shared" ref="E4:E14" si="5">C4+D4</f>
        <v>2080</v>
      </c>
      <c r="F4" s="14" t="s">
        <v>59</v>
      </c>
      <c r="G4" s="15" t="s">
        <v>60</v>
      </c>
      <c r="H4" s="16" t="s">
        <v>61</v>
      </c>
      <c r="I4" s="33">
        <f t="shared" ref="I4:I14" si="6">E4/G4</f>
        <v>10.4</v>
      </c>
      <c r="J4" s="1">
        <f t="shared" ref="J4:J14" si="7">I4*1.5</f>
        <v>15.600000000000001</v>
      </c>
      <c r="K4" s="1">
        <f t="shared" si="0"/>
        <v>3.1200000000000006</v>
      </c>
      <c r="L4" s="1">
        <f t="shared" si="1"/>
        <v>18.720000000000002</v>
      </c>
      <c r="M4" s="1">
        <f t="shared" si="2"/>
        <v>6.3648000000000016</v>
      </c>
      <c r="N4" s="2">
        <f t="shared" si="3"/>
        <v>25.084800000000005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8" customHeight="1" x14ac:dyDescent="0.25">
      <c r="A5" s="16">
        <v>186</v>
      </c>
      <c r="B5" s="18" t="s">
        <v>63</v>
      </c>
      <c r="C5" s="29">
        <v>2100</v>
      </c>
      <c r="D5" s="29">
        <f t="shared" si="4"/>
        <v>84</v>
      </c>
      <c r="E5" s="29">
        <f t="shared" si="5"/>
        <v>2184</v>
      </c>
      <c r="F5" s="16" t="s">
        <v>64</v>
      </c>
      <c r="G5" s="15" t="s">
        <v>60</v>
      </c>
      <c r="H5" s="16" t="s">
        <v>61</v>
      </c>
      <c r="I5" s="33">
        <f t="shared" si="6"/>
        <v>10.92</v>
      </c>
      <c r="J5" s="1">
        <f t="shared" si="7"/>
        <v>16.38</v>
      </c>
      <c r="K5" s="1">
        <f t="shared" si="0"/>
        <v>3.2759999999999998</v>
      </c>
      <c r="L5" s="1">
        <f t="shared" si="1"/>
        <v>19.655999999999999</v>
      </c>
      <c r="M5" s="1">
        <f t="shared" si="2"/>
        <v>6.6830400000000001</v>
      </c>
      <c r="N5" s="2">
        <f t="shared" si="3"/>
        <v>26.339039999999997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8" customHeight="1" x14ac:dyDescent="0.25">
      <c r="A6" s="16">
        <v>108</v>
      </c>
      <c r="B6" s="18" t="s">
        <v>65</v>
      </c>
      <c r="C6" s="29">
        <v>2550</v>
      </c>
      <c r="D6" s="29">
        <f t="shared" si="4"/>
        <v>102</v>
      </c>
      <c r="E6" s="29">
        <f t="shared" si="5"/>
        <v>2652</v>
      </c>
      <c r="F6" s="16" t="s">
        <v>66</v>
      </c>
      <c r="G6" s="16">
        <v>200</v>
      </c>
      <c r="H6" s="16" t="s">
        <v>61</v>
      </c>
      <c r="I6" s="33">
        <f t="shared" si="6"/>
        <v>13.26</v>
      </c>
      <c r="J6" s="1">
        <f t="shared" si="7"/>
        <v>19.89</v>
      </c>
      <c r="K6" s="1">
        <f t="shared" si="0"/>
        <v>3.9779999999999998</v>
      </c>
      <c r="L6" s="1">
        <f t="shared" si="1"/>
        <v>23.868000000000002</v>
      </c>
      <c r="M6" s="1">
        <f t="shared" si="2"/>
        <v>8.115120000000001</v>
      </c>
      <c r="N6" s="2">
        <f t="shared" si="3"/>
        <v>31.983120000000003</v>
      </c>
    </row>
    <row r="7" spans="1:26" s="17" customFormat="1" ht="18" customHeight="1" x14ac:dyDescent="0.25">
      <c r="A7" s="20">
        <v>159</v>
      </c>
      <c r="B7" s="21" t="s">
        <v>67</v>
      </c>
      <c r="C7" s="29">
        <v>1574.97</v>
      </c>
      <c r="D7" s="29">
        <f t="shared" si="4"/>
        <v>62.998800000000003</v>
      </c>
      <c r="E7" s="29">
        <f t="shared" si="5"/>
        <v>1637.9688000000001</v>
      </c>
      <c r="F7" s="14" t="s">
        <v>68</v>
      </c>
      <c r="G7" s="14" t="s">
        <v>69</v>
      </c>
      <c r="H7" s="16" t="s">
        <v>70</v>
      </c>
      <c r="I7" s="33">
        <f t="shared" si="6"/>
        <v>7.7998514285714293</v>
      </c>
      <c r="J7" s="1">
        <f t="shared" si="7"/>
        <v>11.699777142857144</v>
      </c>
      <c r="K7" s="1">
        <f t="shared" si="0"/>
        <v>2.3399554285714288</v>
      </c>
      <c r="L7" s="1">
        <f t="shared" si="1"/>
        <v>14.039732571428573</v>
      </c>
      <c r="M7" s="1">
        <f t="shared" si="2"/>
        <v>4.7735090742857151</v>
      </c>
      <c r="N7" s="2">
        <f t="shared" si="3"/>
        <v>18.813241645714289</v>
      </c>
    </row>
    <row r="8" spans="1:26" s="17" customFormat="1" ht="18" customHeight="1" x14ac:dyDescent="0.25">
      <c r="A8" s="25">
        <v>288</v>
      </c>
      <c r="B8" s="22" t="s">
        <v>71</v>
      </c>
      <c r="C8" s="29">
        <v>1574.97</v>
      </c>
      <c r="D8" s="29">
        <f t="shared" si="4"/>
        <v>62.998800000000003</v>
      </c>
      <c r="E8" s="29">
        <f t="shared" si="5"/>
        <v>1637.9688000000001</v>
      </c>
      <c r="F8" s="14" t="s">
        <v>68</v>
      </c>
      <c r="G8" s="14" t="s">
        <v>69</v>
      </c>
      <c r="H8" s="16" t="s">
        <v>70</v>
      </c>
      <c r="I8" s="33">
        <f t="shared" si="6"/>
        <v>7.7998514285714293</v>
      </c>
      <c r="J8" s="1">
        <f t="shared" si="7"/>
        <v>11.699777142857144</v>
      </c>
      <c r="K8" s="1">
        <f t="shared" si="0"/>
        <v>2.3399554285714288</v>
      </c>
      <c r="L8" s="1">
        <f t="shared" si="1"/>
        <v>14.039732571428573</v>
      </c>
      <c r="M8" s="1">
        <f t="shared" si="2"/>
        <v>4.7735090742857151</v>
      </c>
      <c r="N8" s="2">
        <f t="shared" si="3"/>
        <v>18.813241645714289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17" customFormat="1" ht="18" customHeight="1" x14ac:dyDescent="0.25">
      <c r="A9" s="16">
        <v>192</v>
      </c>
      <c r="B9" s="18" t="s">
        <v>72</v>
      </c>
      <c r="C9" s="29">
        <v>1574.97</v>
      </c>
      <c r="D9" s="29">
        <f t="shared" si="4"/>
        <v>62.998800000000003</v>
      </c>
      <c r="E9" s="29">
        <f t="shared" si="5"/>
        <v>1637.9688000000001</v>
      </c>
      <c r="F9" s="15" t="s">
        <v>68</v>
      </c>
      <c r="G9" s="14" t="s">
        <v>69</v>
      </c>
      <c r="H9" s="16" t="s">
        <v>70</v>
      </c>
      <c r="I9" s="33">
        <f t="shared" si="6"/>
        <v>7.7998514285714293</v>
      </c>
      <c r="J9" s="1">
        <f t="shared" si="7"/>
        <v>11.699777142857144</v>
      </c>
      <c r="K9" s="1">
        <f t="shared" si="0"/>
        <v>2.3399554285714288</v>
      </c>
      <c r="L9" s="1">
        <f t="shared" si="1"/>
        <v>14.039732571428573</v>
      </c>
      <c r="M9" s="1">
        <f t="shared" si="2"/>
        <v>4.7735090742857151</v>
      </c>
      <c r="N9" s="2">
        <f t="shared" si="3"/>
        <v>18.813241645714289</v>
      </c>
    </row>
    <row r="10" spans="1:26" ht="18" customHeight="1" x14ac:dyDescent="0.25">
      <c r="A10" s="25">
        <v>229</v>
      </c>
      <c r="B10" s="22" t="s">
        <v>73</v>
      </c>
      <c r="C10" s="29">
        <v>1574.97</v>
      </c>
      <c r="D10" s="29">
        <f t="shared" si="4"/>
        <v>62.998800000000003</v>
      </c>
      <c r="E10" s="29">
        <f t="shared" si="5"/>
        <v>1637.9688000000001</v>
      </c>
      <c r="F10" s="15" t="s">
        <v>68</v>
      </c>
      <c r="G10" s="14" t="s">
        <v>69</v>
      </c>
      <c r="H10" s="16" t="s">
        <v>70</v>
      </c>
      <c r="I10" s="33">
        <f t="shared" si="6"/>
        <v>7.7998514285714293</v>
      </c>
      <c r="J10" s="1">
        <f t="shared" si="7"/>
        <v>11.699777142857144</v>
      </c>
      <c r="K10" s="1">
        <f t="shared" si="0"/>
        <v>2.3399554285714288</v>
      </c>
      <c r="L10" s="1">
        <f t="shared" si="1"/>
        <v>14.039732571428573</v>
      </c>
      <c r="M10" s="1">
        <f t="shared" si="2"/>
        <v>4.7735090742857151</v>
      </c>
      <c r="N10" s="2">
        <f t="shared" si="3"/>
        <v>18.813241645714289</v>
      </c>
    </row>
    <row r="11" spans="1:26" ht="18" customHeight="1" x14ac:dyDescent="0.25">
      <c r="A11" s="16">
        <v>292</v>
      </c>
      <c r="B11" s="22" t="s">
        <v>74</v>
      </c>
      <c r="C11" s="29">
        <v>1522.61</v>
      </c>
      <c r="D11" s="29">
        <f t="shared" si="4"/>
        <v>60.904399999999995</v>
      </c>
      <c r="E11" s="29">
        <f t="shared" si="5"/>
        <v>1583.5143999999998</v>
      </c>
      <c r="F11" s="16" t="s">
        <v>75</v>
      </c>
      <c r="G11" s="16">
        <v>180</v>
      </c>
      <c r="H11" s="16" t="s">
        <v>76</v>
      </c>
      <c r="I11" s="33">
        <f t="shared" si="6"/>
        <v>8.7973022222222212</v>
      </c>
      <c r="J11" s="1">
        <f t="shared" si="7"/>
        <v>13.195953333333332</v>
      </c>
      <c r="K11" s="1">
        <f t="shared" si="0"/>
        <v>2.6391906666666665</v>
      </c>
      <c r="L11" s="1">
        <f t="shared" si="1"/>
        <v>15.835143999999998</v>
      </c>
      <c r="M11" s="1">
        <f t="shared" si="2"/>
        <v>5.3839489599999997</v>
      </c>
      <c r="N11" s="2">
        <f t="shared" si="3"/>
        <v>21.219092959999998</v>
      </c>
    </row>
    <row r="12" spans="1:26" ht="18" customHeight="1" x14ac:dyDescent="0.25">
      <c r="A12" s="16">
        <v>293</v>
      </c>
      <c r="B12" s="18" t="s">
        <v>77</v>
      </c>
      <c r="C12" s="29">
        <v>1522.61</v>
      </c>
      <c r="D12" s="29">
        <f t="shared" si="4"/>
        <v>60.904399999999995</v>
      </c>
      <c r="E12" s="29">
        <f t="shared" si="5"/>
        <v>1583.5143999999998</v>
      </c>
      <c r="F12" s="16" t="s">
        <v>75</v>
      </c>
      <c r="G12" s="16">
        <v>180</v>
      </c>
      <c r="H12" s="16" t="s">
        <v>76</v>
      </c>
      <c r="I12" s="33">
        <f t="shared" si="6"/>
        <v>8.7973022222222212</v>
      </c>
      <c r="J12" s="1">
        <f t="shared" si="7"/>
        <v>13.195953333333332</v>
      </c>
      <c r="K12" s="1">
        <f t="shared" si="0"/>
        <v>2.6391906666666665</v>
      </c>
      <c r="L12" s="1">
        <f t="shared" si="1"/>
        <v>15.835143999999998</v>
      </c>
      <c r="M12" s="1">
        <f t="shared" si="2"/>
        <v>5.3839489599999997</v>
      </c>
      <c r="N12" s="2">
        <f t="shared" si="3"/>
        <v>21.219092959999998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8" customHeight="1" x14ac:dyDescent="0.25">
      <c r="A13" s="20">
        <v>42</v>
      </c>
      <c r="B13" s="13" t="s">
        <v>78</v>
      </c>
      <c r="C13" s="29">
        <v>3900</v>
      </c>
      <c r="D13" s="29">
        <f t="shared" si="4"/>
        <v>156</v>
      </c>
      <c r="E13" s="29">
        <f t="shared" si="5"/>
        <v>4056</v>
      </c>
      <c r="F13" s="15" t="s">
        <v>79</v>
      </c>
      <c r="G13" s="15" t="s">
        <v>60</v>
      </c>
      <c r="H13" s="16" t="s">
        <v>61</v>
      </c>
      <c r="I13" s="33">
        <f t="shared" si="6"/>
        <v>20.28</v>
      </c>
      <c r="J13" s="1">
        <f t="shared" si="7"/>
        <v>30.42</v>
      </c>
      <c r="K13" s="1">
        <f t="shared" si="0"/>
        <v>6.0840000000000005</v>
      </c>
      <c r="L13" s="1">
        <f t="shared" si="1"/>
        <v>36.504000000000005</v>
      </c>
      <c r="M13" s="1">
        <f t="shared" si="2"/>
        <v>12.411360000000002</v>
      </c>
      <c r="N13" s="2">
        <f t="shared" si="3"/>
        <v>48.915360000000007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8" customHeight="1" x14ac:dyDescent="0.25">
      <c r="A14" s="20">
        <v>20</v>
      </c>
      <c r="B14" s="13" t="s">
        <v>80</v>
      </c>
      <c r="C14" s="29">
        <v>2940.46</v>
      </c>
      <c r="D14" s="29">
        <f t="shared" si="4"/>
        <v>117.61840000000001</v>
      </c>
      <c r="E14" s="29">
        <f t="shared" si="5"/>
        <v>3058.0783999999999</v>
      </c>
      <c r="F14" s="15" t="s">
        <v>81</v>
      </c>
      <c r="G14" s="14" t="s">
        <v>69</v>
      </c>
      <c r="H14" s="16" t="s">
        <v>70</v>
      </c>
      <c r="I14" s="33">
        <f t="shared" si="6"/>
        <v>14.562278095238094</v>
      </c>
      <c r="J14" s="1">
        <f t="shared" si="7"/>
        <v>21.843417142857142</v>
      </c>
      <c r="K14" s="1">
        <f t="shared" si="0"/>
        <v>4.368683428571428</v>
      </c>
      <c r="L14" s="1">
        <f t="shared" si="1"/>
        <v>26.212100571428572</v>
      </c>
      <c r="M14" s="1">
        <f t="shared" si="2"/>
        <v>8.9121141942857154</v>
      </c>
      <c r="N14" s="2">
        <f t="shared" si="3"/>
        <v>35.124214765714285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8" customHeight="1" x14ac:dyDescent="0.25"/>
    <row r="16" spans="1:26" ht="18" customHeight="1" x14ac:dyDescent="0.25">
      <c r="A16" s="53" t="s">
        <v>48</v>
      </c>
      <c r="B16" s="53"/>
      <c r="C16" s="24"/>
      <c r="D16" s="24"/>
      <c r="E16" s="24"/>
      <c r="F16" s="3"/>
      <c r="G16" s="3"/>
      <c r="H16" s="5"/>
      <c r="I16" s="7"/>
      <c r="J16" s="6"/>
      <c r="K16" s="6"/>
      <c r="L16" s="6"/>
      <c r="M16" s="34">
        <v>0.34</v>
      </c>
      <c r="N16" s="7" t="s">
        <v>82</v>
      </c>
    </row>
    <row r="17" spans="1:14" ht="18" customHeight="1" x14ac:dyDescent="0.25">
      <c r="A17" s="10" t="s">
        <v>0</v>
      </c>
      <c r="B17" s="10" t="s">
        <v>1</v>
      </c>
      <c r="C17" s="12" t="s">
        <v>50</v>
      </c>
      <c r="D17" s="28">
        <v>0.04</v>
      </c>
      <c r="E17" s="12" t="s">
        <v>84</v>
      </c>
      <c r="F17" s="11" t="s">
        <v>3</v>
      </c>
      <c r="G17" s="11" t="s">
        <v>51</v>
      </c>
      <c r="H17" s="11" t="s">
        <v>4</v>
      </c>
      <c r="I17" s="32" t="s">
        <v>52</v>
      </c>
      <c r="J17" s="35" t="s">
        <v>83</v>
      </c>
      <c r="K17" s="32" t="s">
        <v>54</v>
      </c>
      <c r="L17" s="32" t="s">
        <v>55</v>
      </c>
      <c r="M17" s="32" t="s">
        <v>56</v>
      </c>
      <c r="N17" s="12" t="s">
        <v>57</v>
      </c>
    </row>
    <row r="18" spans="1:14" ht="18" customHeight="1" x14ac:dyDescent="0.25">
      <c r="A18" s="25">
        <v>285</v>
      </c>
      <c r="B18" s="22" t="s">
        <v>58</v>
      </c>
      <c r="C18" s="29">
        <v>2000</v>
      </c>
      <c r="D18" s="29">
        <f>C18*$D$2</f>
        <v>80</v>
      </c>
      <c r="E18" s="29">
        <f>C18+D18</f>
        <v>2080</v>
      </c>
      <c r="F18" s="14" t="s">
        <v>59</v>
      </c>
      <c r="G18" s="15" t="s">
        <v>60</v>
      </c>
      <c r="H18" s="16" t="s">
        <v>61</v>
      </c>
      <c r="I18" s="33">
        <f>E18/G18</f>
        <v>10.4</v>
      </c>
      <c r="J18" s="1">
        <f t="shared" ref="J18:J29" si="8">I18*2</f>
        <v>20.8</v>
      </c>
      <c r="K18" s="1">
        <f t="shared" ref="K18:K29" si="9">SUM(J18/25)*5</f>
        <v>4.16</v>
      </c>
      <c r="L18" s="1">
        <f t="shared" ref="L18:L29" si="10">J18+K18</f>
        <v>24.96</v>
      </c>
      <c r="M18" s="1">
        <f>L18*$M$16</f>
        <v>8.4864000000000015</v>
      </c>
      <c r="N18" s="2">
        <f t="shared" ref="N18:N29" si="11">L18+M18</f>
        <v>33.446400000000004</v>
      </c>
    </row>
    <row r="19" spans="1:14" ht="18" customHeight="1" x14ac:dyDescent="0.25">
      <c r="A19" s="25">
        <v>282</v>
      </c>
      <c r="B19" s="22" t="s">
        <v>62</v>
      </c>
      <c r="C19" s="29">
        <v>2000</v>
      </c>
      <c r="D19" s="29">
        <f t="shared" ref="D19:D29" si="12">C19*$D$2</f>
        <v>80</v>
      </c>
      <c r="E19" s="29">
        <f t="shared" ref="E19:E29" si="13">C19+D19</f>
        <v>2080</v>
      </c>
      <c r="F19" s="14" t="s">
        <v>59</v>
      </c>
      <c r="G19" s="15" t="s">
        <v>60</v>
      </c>
      <c r="H19" s="16" t="s">
        <v>61</v>
      </c>
      <c r="I19" s="33">
        <f t="shared" ref="I19:I29" si="14">E19/G19</f>
        <v>10.4</v>
      </c>
      <c r="J19" s="1">
        <f t="shared" si="8"/>
        <v>20.8</v>
      </c>
      <c r="K19" s="1">
        <f t="shared" si="9"/>
        <v>4.16</v>
      </c>
      <c r="L19" s="1">
        <f t="shared" si="10"/>
        <v>24.96</v>
      </c>
      <c r="M19" s="1">
        <f t="shared" ref="M19:M29" si="15">L19*$M$16</f>
        <v>8.4864000000000015</v>
      </c>
      <c r="N19" s="2">
        <f t="shared" si="11"/>
        <v>33.446400000000004</v>
      </c>
    </row>
    <row r="20" spans="1:14" ht="18" customHeight="1" x14ac:dyDescent="0.25">
      <c r="A20" s="16">
        <v>186</v>
      </c>
      <c r="B20" s="18" t="s">
        <v>63</v>
      </c>
      <c r="C20" s="29">
        <v>2100</v>
      </c>
      <c r="D20" s="29">
        <f t="shared" si="12"/>
        <v>84</v>
      </c>
      <c r="E20" s="29">
        <f t="shared" si="13"/>
        <v>2184</v>
      </c>
      <c r="F20" s="16" t="s">
        <v>64</v>
      </c>
      <c r="G20" s="15" t="s">
        <v>60</v>
      </c>
      <c r="H20" s="16" t="s">
        <v>61</v>
      </c>
      <c r="I20" s="33">
        <f t="shared" si="14"/>
        <v>10.92</v>
      </c>
      <c r="J20" s="1">
        <f t="shared" si="8"/>
        <v>21.84</v>
      </c>
      <c r="K20" s="1">
        <f t="shared" si="9"/>
        <v>4.3680000000000003</v>
      </c>
      <c r="L20" s="1">
        <f t="shared" si="10"/>
        <v>26.207999999999998</v>
      </c>
      <c r="M20" s="1">
        <f t="shared" si="15"/>
        <v>8.9107199999999995</v>
      </c>
      <c r="N20" s="2">
        <f t="shared" si="11"/>
        <v>35.118719999999996</v>
      </c>
    </row>
    <row r="21" spans="1:14" ht="18" customHeight="1" x14ac:dyDescent="0.25">
      <c r="A21" s="16">
        <v>108</v>
      </c>
      <c r="B21" s="18" t="s">
        <v>65</v>
      </c>
      <c r="C21" s="29">
        <v>2550</v>
      </c>
      <c r="D21" s="29">
        <f t="shared" si="12"/>
        <v>102</v>
      </c>
      <c r="E21" s="29">
        <f t="shared" si="13"/>
        <v>2652</v>
      </c>
      <c r="F21" s="16" t="s">
        <v>66</v>
      </c>
      <c r="G21" s="16">
        <v>200</v>
      </c>
      <c r="H21" s="16" t="s">
        <v>61</v>
      </c>
      <c r="I21" s="33">
        <f t="shared" si="14"/>
        <v>13.26</v>
      </c>
      <c r="J21" s="1">
        <f t="shared" si="8"/>
        <v>26.52</v>
      </c>
      <c r="K21" s="1">
        <f t="shared" si="9"/>
        <v>5.3040000000000003</v>
      </c>
      <c r="L21" s="1">
        <f t="shared" si="10"/>
        <v>31.823999999999998</v>
      </c>
      <c r="M21" s="1">
        <f t="shared" si="15"/>
        <v>10.82016</v>
      </c>
      <c r="N21" s="2">
        <f t="shared" si="11"/>
        <v>42.644159999999999</v>
      </c>
    </row>
    <row r="22" spans="1:14" ht="18" customHeight="1" x14ac:dyDescent="0.25">
      <c r="A22" s="20">
        <v>159</v>
      </c>
      <c r="B22" s="21" t="s">
        <v>67</v>
      </c>
      <c r="C22" s="29">
        <v>1574.97</v>
      </c>
      <c r="D22" s="29">
        <f t="shared" si="12"/>
        <v>62.998800000000003</v>
      </c>
      <c r="E22" s="29">
        <f t="shared" si="13"/>
        <v>1637.9688000000001</v>
      </c>
      <c r="F22" s="14" t="s">
        <v>68</v>
      </c>
      <c r="G22" s="14" t="s">
        <v>69</v>
      </c>
      <c r="H22" s="16" t="s">
        <v>70</v>
      </c>
      <c r="I22" s="33">
        <f t="shared" si="14"/>
        <v>7.7998514285714293</v>
      </c>
      <c r="J22" s="1">
        <f t="shared" si="8"/>
        <v>15.599702857142859</v>
      </c>
      <c r="K22" s="1">
        <f t="shared" si="9"/>
        <v>3.1199405714285717</v>
      </c>
      <c r="L22" s="1">
        <f t="shared" si="10"/>
        <v>18.71964342857143</v>
      </c>
      <c r="M22" s="1">
        <f t="shared" si="15"/>
        <v>6.3646787657142871</v>
      </c>
      <c r="N22" s="2">
        <f t="shared" si="11"/>
        <v>25.084322194285718</v>
      </c>
    </row>
    <row r="23" spans="1:14" ht="18" customHeight="1" x14ac:dyDescent="0.25">
      <c r="A23" s="25">
        <v>288</v>
      </c>
      <c r="B23" s="22" t="s">
        <v>71</v>
      </c>
      <c r="C23" s="29">
        <v>1574.97</v>
      </c>
      <c r="D23" s="29">
        <f t="shared" si="12"/>
        <v>62.998800000000003</v>
      </c>
      <c r="E23" s="29">
        <f t="shared" si="13"/>
        <v>1637.9688000000001</v>
      </c>
      <c r="F23" s="14" t="s">
        <v>68</v>
      </c>
      <c r="G23" s="14" t="s">
        <v>69</v>
      </c>
      <c r="H23" s="16" t="s">
        <v>70</v>
      </c>
      <c r="I23" s="33">
        <f t="shared" si="14"/>
        <v>7.7998514285714293</v>
      </c>
      <c r="J23" s="1">
        <f t="shared" si="8"/>
        <v>15.599702857142859</v>
      </c>
      <c r="K23" s="1">
        <f t="shared" si="9"/>
        <v>3.1199405714285717</v>
      </c>
      <c r="L23" s="1">
        <f t="shared" si="10"/>
        <v>18.71964342857143</v>
      </c>
      <c r="M23" s="1">
        <f t="shared" si="15"/>
        <v>6.3646787657142871</v>
      </c>
      <c r="N23" s="2">
        <f t="shared" si="11"/>
        <v>25.084322194285718</v>
      </c>
    </row>
    <row r="24" spans="1:14" ht="18" customHeight="1" x14ac:dyDescent="0.25">
      <c r="A24" s="16">
        <v>192</v>
      </c>
      <c r="B24" s="18" t="s">
        <v>72</v>
      </c>
      <c r="C24" s="29">
        <v>1574.97</v>
      </c>
      <c r="D24" s="29">
        <f t="shared" si="12"/>
        <v>62.998800000000003</v>
      </c>
      <c r="E24" s="29">
        <f t="shared" si="13"/>
        <v>1637.9688000000001</v>
      </c>
      <c r="F24" s="15" t="s">
        <v>68</v>
      </c>
      <c r="G24" s="14" t="s">
        <v>69</v>
      </c>
      <c r="H24" s="16" t="s">
        <v>70</v>
      </c>
      <c r="I24" s="33">
        <f t="shared" si="14"/>
        <v>7.7998514285714293</v>
      </c>
      <c r="J24" s="1">
        <f t="shared" si="8"/>
        <v>15.599702857142859</v>
      </c>
      <c r="K24" s="1">
        <f t="shared" si="9"/>
        <v>3.1199405714285717</v>
      </c>
      <c r="L24" s="1">
        <f t="shared" si="10"/>
        <v>18.71964342857143</v>
      </c>
      <c r="M24" s="1">
        <f t="shared" si="15"/>
        <v>6.3646787657142871</v>
      </c>
      <c r="N24" s="2">
        <f t="shared" si="11"/>
        <v>25.084322194285718</v>
      </c>
    </row>
    <row r="25" spans="1:14" ht="18" customHeight="1" x14ac:dyDescent="0.25">
      <c r="A25" s="25">
        <v>229</v>
      </c>
      <c r="B25" s="22" t="s">
        <v>73</v>
      </c>
      <c r="C25" s="29">
        <v>1574.97</v>
      </c>
      <c r="D25" s="29">
        <f t="shared" si="12"/>
        <v>62.998800000000003</v>
      </c>
      <c r="E25" s="29">
        <f t="shared" si="13"/>
        <v>1637.9688000000001</v>
      </c>
      <c r="F25" s="15" t="s">
        <v>68</v>
      </c>
      <c r="G25" s="14" t="s">
        <v>69</v>
      </c>
      <c r="H25" s="16" t="s">
        <v>70</v>
      </c>
      <c r="I25" s="33">
        <f t="shared" si="14"/>
        <v>7.7998514285714293</v>
      </c>
      <c r="J25" s="1">
        <f t="shared" si="8"/>
        <v>15.599702857142859</v>
      </c>
      <c r="K25" s="1">
        <f t="shared" si="9"/>
        <v>3.1199405714285717</v>
      </c>
      <c r="L25" s="1">
        <f t="shared" si="10"/>
        <v>18.71964342857143</v>
      </c>
      <c r="M25" s="1">
        <f t="shared" si="15"/>
        <v>6.3646787657142871</v>
      </c>
      <c r="N25" s="2">
        <f t="shared" si="11"/>
        <v>25.084322194285718</v>
      </c>
    </row>
    <row r="26" spans="1:14" ht="18" customHeight="1" x14ac:dyDescent="0.25">
      <c r="A26" s="16">
        <v>292</v>
      </c>
      <c r="B26" s="22" t="s">
        <v>74</v>
      </c>
      <c r="C26" s="29">
        <v>1522.61</v>
      </c>
      <c r="D26" s="29">
        <f t="shared" si="12"/>
        <v>60.904399999999995</v>
      </c>
      <c r="E26" s="29">
        <f t="shared" si="13"/>
        <v>1583.5143999999998</v>
      </c>
      <c r="F26" s="16" t="s">
        <v>75</v>
      </c>
      <c r="G26" s="16">
        <v>180</v>
      </c>
      <c r="H26" s="16" t="s">
        <v>76</v>
      </c>
      <c r="I26" s="33">
        <f t="shared" si="14"/>
        <v>8.7973022222222212</v>
      </c>
      <c r="J26" s="1">
        <f t="shared" si="8"/>
        <v>17.594604444444442</v>
      </c>
      <c r="K26" s="1">
        <f t="shared" si="9"/>
        <v>3.5189208888888883</v>
      </c>
      <c r="L26" s="1">
        <f t="shared" si="10"/>
        <v>21.113525333333332</v>
      </c>
      <c r="M26" s="1">
        <f t="shared" si="15"/>
        <v>7.1785986133333335</v>
      </c>
      <c r="N26" s="2">
        <f t="shared" si="11"/>
        <v>28.292123946666663</v>
      </c>
    </row>
    <row r="27" spans="1:14" ht="18" customHeight="1" x14ac:dyDescent="0.25">
      <c r="A27" s="16">
        <v>293</v>
      </c>
      <c r="B27" s="18" t="s">
        <v>77</v>
      </c>
      <c r="C27" s="29">
        <v>1522.61</v>
      </c>
      <c r="D27" s="29">
        <f t="shared" si="12"/>
        <v>60.904399999999995</v>
      </c>
      <c r="E27" s="29">
        <f t="shared" si="13"/>
        <v>1583.5143999999998</v>
      </c>
      <c r="F27" s="16" t="s">
        <v>75</v>
      </c>
      <c r="G27" s="16">
        <v>180</v>
      </c>
      <c r="H27" s="16" t="s">
        <v>76</v>
      </c>
      <c r="I27" s="33">
        <f t="shared" si="14"/>
        <v>8.7973022222222212</v>
      </c>
      <c r="J27" s="1">
        <f t="shared" si="8"/>
        <v>17.594604444444442</v>
      </c>
      <c r="K27" s="1">
        <f t="shared" si="9"/>
        <v>3.5189208888888883</v>
      </c>
      <c r="L27" s="1">
        <f t="shared" si="10"/>
        <v>21.113525333333332</v>
      </c>
      <c r="M27" s="1">
        <f t="shared" si="15"/>
        <v>7.1785986133333335</v>
      </c>
      <c r="N27" s="2">
        <f t="shared" si="11"/>
        <v>28.292123946666663</v>
      </c>
    </row>
    <row r="28" spans="1:14" ht="18" customHeight="1" x14ac:dyDescent="0.25">
      <c r="A28" s="20">
        <v>42</v>
      </c>
      <c r="B28" s="13" t="s">
        <v>78</v>
      </c>
      <c r="C28" s="29">
        <v>3900</v>
      </c>
      <c r="D28" s="29">
        <f t="shared" si="12"/>
        <v>156</v>
      </c>
      <c r="E28" s="29">
        <f t="shared" si="13"/>
        <v>4056</v>
      </c>
      <c r="F28" s="15" t="s">
        <v>79</v>
      </c>
      <c r="G28" s="15" t="s">
        <v>60</v>
      </c>
      <c r="H28" s="16" t="s">
        <v>61</v>
      </c>
      <c r="I28" s="33">
        <f t="shared" si="14"/>
        <v>20.28</v>
      </c>
      <c r="J28" s="1">
        <f t="shared" si="8"/>
        <v>40.56</v>
      </c>
      <c r="K28" s="1">
        <f t="shared" si="9"/>
        <v>8.1120000000000001</v>
      </c>
      <c r="L28" s="1">
        <f t="shared" si="10"/>
        <v>48.672000000000004</v>
      </c>
      <c r="M28" s="1">
        <f t="shared" si="15"/>
        <v>16.548480000000001</v>
      </c>
      <c r="N28" s="2">
        <f t="shared" si="11"/>
        <v>65.220480000000009</v>
      </c>
    </row>
    <row r="29" spans="1:14" ht="18" customHeight="1" x14ac:dyDescent="0.25">
      <c r="A29" s="20">
        <v>20</v>
      </c>
      <c r="B29" s="13" t="s">
        <v>80</v>
      </c>
      <c r="C29" s="29">
        <v>2940.46</v>
      </c>
      <c r="D29" s="29">
        <f t="shared" si="12"/>
        <v>117.61840000000001</v>
      </c>
      <c r="E29" s="29">
        <f t="shared" si="13"/>
        <v>3058.0783999999999</v>
      </c>
      <c r="F29" s="15" t="s">
        <v>81</v>
      </c>
      <c r="G29" s="14" t="s">
        <v>69</v>
      </c>
      <c r="H29" s="16" t="s">
        <v>70</v>
      </c>
      <c r="I29" s="33">
        <f t="shared" si="14"/>
        <v>14.562278095238094</v>
      </c>
      <c r="J29" s="1">
        <f t="shared" si="8"/>
        <v>29.124556190476188</v>
      </c>
      <c r="K29" s="1">
        <f t="shared" si="9"/>
        <v>5.824911238095237</v>
      </c>
      <c r="L29" s="1">
        <f t="shared" si="10"/>
        <v>34.949467428571424</v>
      </c>
      <c r="M29" s="1">
        <f t="shared" si="15"/>
        <v>11.882818925714284</v>
      </c>
      <c r="N29" s="2">
        <f t="shared" si="11"/>
        <v>46.832286354285706</v>
      </c>
    </row>
  </sheetData>
  <mergeCells count="2">
    <mergeCell ref="A1:B1"/>
    <mergeCell ref="A16:B16"/>
  </mergeCells>
  <printOptions horizontalCentered="1"/>
  <pageMargins left="0.11811023622047245" right="0.11811023622047245" top="0.31496062992125984" bottom="0.43307086614173229" header="0.31496062992125984" footer="0.31496062992125984"/>
  <pageSetup paperSize="9" scale="31" orientation="portrait" r:id="rId1"/>
  <ignoredErrors>
    <ignoredError sqref="G3:G14 G18:G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Salarios_03_22</vt:lpstr>
      <vt:lpstr>calculos de horas</vt:lpstr>
      <vt:lpstr>calculos de horas reajuste</vt:lpstr>
      <vt:lpstr>'calculos de horas'!Area_de_impressao</vt:lpstr>
      <vt:lpstr>'calculos de horas reajuste'!Area_de_impressao</vt:lpstr>
      <vt:lpstr>Salarios_03_22!Area_de_impressao</vt:lpstr>
      <vt:lpstr>'calculos de horas'!Titulos_de_impressao</vt:lpstr>
      <vt:lpstr>'calculos de horas reajuste'!Titulos_de_impressao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administracao02</dc:creator>
  <cp:keywords/>
  <dc:description/>
  <cp:lastModifiedBy>Karen Garcia Franco</cp:lastModifiedBy>
  <cp:revision/>
  <cp:lastPrinted>2022-11-30T10:48:03Z</cp:lastPrinted>
  <dcterms:created xsi:type="dcterms:W3CDTF">2014-09-16T11:58:22Z</dcterms:created>
  <dcterms:modified xsi:type="dcterms:W3CDTF">2022-11-30T10:48:06Z</dcterms:modified>
  <cp:category/>
  <cp:contentStatus/>
</cp:coreProperties>
</file>